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firstSheet="1" activeTab="1"/>
  </bookViews>
  <sheets>
    <sheet name="відомість позичок МФСА" sheetId="1" r:id="rId1"/>
    <sheet name="Звіт про простроченість" sheetId="2" r:id="rId2"/>
    <sheet name="Звіт про фін діяльність" sheetId="3" r:id="rId3"/>
    <sheet name="Звіт про доходи та витрати" sheetId="4" r:id="rId4"/>
    <sheet name="Активи, Пасиви" sheetId="5" r:id="rId5"/>
    <sheet name="Рейтингова оцінка" sheetId="6" r:id="rId6"/>
  </sheets>
  <definedNames/>
  <calcPr fullCalcOnLoad="1"/>
</workbook>
</file>

<file path=xl/comments5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D4" authorId="0">
      <text>
        <r>
          <rPr>
            <sz val="8"/>
            <rFont val="Tahoma"/>
            <family val="0"/>
          </rPr>
          <t>Дані автоматично передаються зі звіту про фінансову діяльність</t>
        </r>
      </text>
    </comment>
    <comment ref="D6" authorId="0">
      <text>
        <r>
          <rPr>
            <sz val="8"/>
            <rFont val="Tahoma"/>
            <family val="0"/>
          </rPr>
          <t xml:space="preserve">дані автоматично передаються зі звіту про простроченість
</t>
        </r>
      </text>
    </comment>
    <comment ref="D8" authorId="0">
      <text>
        <r>
          <rPr>
            <sz val="8"/>
            <rFont val="Tahoma"/>
            <family val="0"/>
          </rPr>
          <t xml:space="preserve">дані передаються зі звіту про простроченість
</t>
        </r>
      </text>
    </comment>
    <comment ref="D10" authorId="0">
      <text>
        <r>
          <rPr>
            <sz val="8"/>
            <rFont val="Tahoma"/>
            <family val="0"/>
          </rPr>
          <t xml:space="preserve">проставляється сума фактично сформованого резерва
</t>
        </r>
      </text>
    </comment>
    <comment ref="D20" authorId="0">
      <text>
        <r>
          <rPr>
            <sz val="8"/>
            <rFont val="Tahoma"/>
            <family val="0"/>
          </rPr>
          <t xml:space="preserve">дані автоматично передаються зі звіту про фінансову діяльність
</t>
        </r>
      </text>
    </comment>
    <comment ref="D26" authorId="0">
      <text>
        <r>
          <rPr>
            <sz val="8"/>
            <rFont val="Tahoma"/>
            <family val="0"/>
          </rPr>
          <t>дані автоматично передаються зі звіту про фінансову діяльність</t>
        </r>
      </text>
    </comment>
    <comment ref="D27" authorId="0">
      <text>
        <r>
          <rPr>
            <sz val="8"/>
            <rFont val="Tahoma"/>
            <family val="0"/>
          </rPr>
          <t>дані автоматично передаються зі звіту про фінансову діяльність</t>
        </r>
      </text>
    </comment>
    <comment ref="D31" authorId="0">
      <text>
        <r>
          <rPr>
            <sz val="8"/>
            <rFont val="Tahoma"/>
            <family val="0"/>
          </rPr>
          <t>дані автоматично передаються зі звіту про фінансову діяльність</t>
        </r>
      </text>
    </comment>
    <comment ref="D40" authorId="0">
      <text>
        <r>
          <rPr>
            <sz val="8"/>
            <rFont val="Tahoma"/>
            <family val="0"/>
          </rPr>
          <t xml:space="preserve">дані автоматично передаються зі звіту про фінансову діяльність
</t>
        </r>
      </text>
    </comment>
    <comment ref="D41" authorId="0">
      <text>
        <r>
          <rPr>
            <sz val="8"/>
            <rFont val="Tahoma"/>
            <family val="0"/>
          </rPr>
          <t>дані автоматично передаються зі звіту про фінансову діяльність</t>
        </r>
      </text>
    </comment>
    <comment ref="D42" authorId="0">
      <text>
        <r>
          <rPr>
            <sz val="8"/>
            <rFont val="Tahoma"/>
            <family val="0"/>
          </rPr>
          <t xml:space="preserve">дані автоматично передаються зі звіту про фінансову діяльність
</t>
        </r>
      </text>
    </comment>
    <comment ref="D43" authorId="0">
      <text>
        <r>
          <rPr>
            <sz val="8"/>
            <rFont val="Tahoma"/>
            <family val="0"/>
          </rPr>
          <t>дані автоматично передаються зі звіту про доходи та витрати</t>
        </r>
      </text>
    </comment>
    <comment ref="D44" authorId="0">
      <text>
        <r>
          <rPr>
            <sz val="8"/>
            <rFont val="Tahoma"/>
            <family val="0"/>
          </rPr>
          <t>дані автоматично передаються зі звіту про доходи та витрати</t>
        </r>
      </text>
    </comment>
  </commentList>
</comments>
</file>

<file path=xl/sharedStrings.xml><?xml version="1.0" encoding="utf-8"?>
<sst xmlns="http://schemas.openxmlformats.org/spreadsheetml/2006/main" count="337" uniqueCount="290">
  <si>
    <t>Зведена відомість по наданих позичках за рахунок коштів отриманих від МФСА по</t>
  </si>
  <si>
    <t xml:space="preserve">за </t>
  </si>
  <si>
    <t xml:space="preserve">№ </t>
  </si>
  <si>
    <t>Дата *)</t>
  </si>
  <si>
    <t>Термін *)</t>
  </si>
  <si>
    <t>%</t>
  </si>
  <si>
    <t>П.І.Б. **)</t>
  </si>
  <si>
    <t xml:space="preserve">Забор-ть на </t>
  </si>
  <si>
    <t>Надана</t>
  </si>
  <si>
    <t>Нараховані</t>
  </si>
  <si>
    <t xml:space="preserve">      Сплачені</t>
  </si>
  <si>
    <t>п/п</t>
  </si>
  <si>
    <t>(м-ців)</t>
  </si>
  <si>
    <t>по %</t>
  </si>
  <si>
    <t>по позичці</t>
  </si>
  <si>
    <t>позичка</t>
  </si>
  <si>
    <t>%%</t>
  </si>
  <si>
    <t>Позичка</t>
  </si>
  <si>
    <t>Всього по позичках за попередній період</t>
  </si>
  <si>
    <t xml:space="preserve">новые кредиты </t>
  </si>
  <si>
    <t xml:space="preserve">Разом за договорами за </t>
  </si>
  <si>
    <t>Від початку програми</t>
  </si>
  <si>
    <t>Звіт про простроченість</t>
  </si>
  <si>
    <t>станом на</t>
  </si>
  <si>
    <t>№ договору</t>
  </si>
  <si>
    <t>Дата видачі</t>
  </si>
  <si>
    <t>Сума залишку позички</t>
  </si>
  <si>
    <t>Кількість прострочених днів</t>
  </si>
  <si>
    <t>Сума прострочених позичок</t>
  </si>
  <si>
    <t>31-90 днів</t>
  </si>
  <si>
    <t>91-180 днів</t>
  </si>
  <si>
    <t>181-360 днів</t>
  </si>
  <si>
    <t>більше 360 днів</t>
  </si>
  <si>
    <t>X</t>
  </si>
  <si>
    <t>Сума прострочених позичок, в тому числі</t>
  </si>
  <si>
    <t>від 30 до 360 днів</t>
  </si>
  <si>
    <t>Необхідна сума резерву забезпечення покриття втрат від неповернених позичок</t>
  </si>
  <si>
    <t>Звіт про фінансову діяльність кредитної спілки</t>
  </si>
  <si>
    <t>за період з____________________ по ____________________ 2000__ р.</t>
  </si>
  <si>
    <t>1. Позичкова діяльність</t>
  </si>
  <si>
    <t>Код ряд ка</t>
  </si>
  <si>
    <t>Залишок на початок періоду</t>
  </si>
  <si>
    <t>Видано за період (нараховано)</t>
  </si>
  <si>
    <t>Сплачено за період (списано)</t>
  </si>
  <si>
    <t>Залишок на кінець періоду</t>
  </si>
  <si>
    <t>Мікропозички (до 1 місяця);  376-1</t>
  </si>
  <si>
    <t>021</t>
  </si>
  <si>
    <t>Короткострокові(1-3 місяці); 376-10</t>
  </si>
  <si>
    <t>022</t>
  </si>
  <si>
    <t>Середньострокові (3-12 міс.); 376-20</t>
  </si>
  <si>
    <t>023</t>
  </si>
  <si>
    <t>Довгострокові(більше 12 міс); 376-30</t>
  </si>
  <si>
    <t>024</t>
  </si>
  <si>
    <t>Сума позичок,разом</t>
  </si>
  <si>
    <t>020</t>
  </si>
  <si>
    <t>В т.ч. кошти МФСА</t>
  </si>
  <si>
    <t>025</t>
  </si>
  <si>
    <t>% за позичками; 373-6</t>
  </si>
  <si>
    <t>030</t>
  </si>
  <si>
    <t>031</t>
  </si>
  <si>
    <t>Претензії виставлені, порушені судові справи; 687</t>
  </si>
  <si>
    <t>040</t>
  </si>
  <si>
    <t>2.Внески членів спілки</t>
  </si>
  <si>
    <t>Внесено  за період (нараховано)</t>
  </si>
  <si>
    <t>Видано за період (переведено)</t>
  </si>
  <si>
    <t>Внески пайового типу (ВПТ) (411+412)</t>
  </si>
  <si>
    <t>050</t>
  </si>
  <si>
    <t>Накопичувальний безпроцентний внесок (Особовий рахунок) 686-7</t>
  </si>
  <si>
    <t>061</t>
  </si>
  <si>
    <t>Накопичувальний внесок (Поточний рахунок) 686-1</t>
  </si>
  <si>
    <t>062</t>
  </si>
  <si>
    <t>Членський внесок на покриття позички (блокований рахунок) 686-6</t>
  </si>
  <si>
    <t>063</t>
  </si>
  <si>
    <t>Короткостроковий ощадний внесок (1-3 місяці) 686-10</t>
  </si>
  <si>
    <t>064</t>
  </si>
  <si>
    <t>Середньостроковий ощадний внесок (3-12 міс.) 686-20</t>
  </si>
  <si>
    <t>065</t>
  </si>
  <si>
    <t>Довгостроковий ощадний внесок (&gt; 12 міс.) 551</t>
  </si>
  <si>
    <t>066</t>
  </si>
  <si>
    <t>Довгостроковий ощадний внесок (&gt; 12 міс.) з строком погашення в поточному році, 611-1</t>
  </si>
  <si>
    <t>067</t>
  </si>
  <si>
    <t>Заощадження членів разом,ВДТ</t>
  </si>
  <si>
    <t>060</t>
  </si>
  <si>
    <t>Проценти по ВПТ 684-4</t>
  </si>
  <si>
    <t>071</t>
  </si>
  <si>
    <t>Проценти по ВДТ 684-5</t>
  </si>
  <si>
    <t>072</t>
  </si>
  <si>
    <t>3. Рух власного капіталу та резервів</t>
  </si>
  <si>
    <t>Витрачено за період</t>
  </si>
  <si>
    <t>Вступні внески (431)</t>
  </si>
  <si>
    <t>081</t>
  </si>
  <si>
    <t>Резервний фонд з чистого доходу (432)</t>
  </si>
  <si>
    <t>082</t>
  </si>
  <si>
    <t>Інший резервний капітал(433)</t>
  </si>
  <si>
    <t>083</t>
  </si>
  <si>
    <t>Резервний капітал, разом</t>
  </si>
  <si>
    <t>080</t>
  </si>
  <si>
    <t>Спеціальні членські внески у додатковий капітал (425)</t>
  </si>
  <si>
    <t>091</t>
  </si>
  <si>
    <t>Безоплатно одержані необоротні активи (424)</t>
  </si>
  <si>
    <t>092</t>
  </si>
  <si>
    <t>Цільове фінансування та цільові надходження (480)</t>
  </si>
  <si>
    <t>093</t>
  </si>
  <si>
    <t>Додатковий капітал, разом</t>
  </si>
  <si>
    <t>090</t>
  </si>
  <si>
    <t>4.Статистична інформація</t>
  </si>
  <si>
    <t>Початкова кількість</t>
  </si>
  <si>
    <t>Збільшення</t>
  </si>
  <si>
    <t>Зменшення</t>
  </si>
  <si>
    <t>Кінцева кількість</t>
  </si>
  <si>
    <t>Кількість членів КС, в т.ч.</t>
  </si>
  <si>
    <t>кількість жінок</t>
  </si>
  <si>
    <t>Кількість наданих позичок, в тому числі:</t>
  </si>
  <si>
    <t>кількість позичок з нормальним режимом сплати</t>
  </si>
  <si>
    <t>в тому числі за рахунок коштів МФСА</t>
  </si>
  <si>
    <t>кількість позичок, прострочених 1-12 місяців</t>
  </si>
  <si>
    <t>кількість позичок, прострочених &gt; 12 місяців</t>
  </si>
  <si>
    <t>кількість позичок з порушенням режиму сплати, виданих за рахунок коштів МФСА</t>
  </si>
  <si>
    <t>кількість ощадних внесків</t>
  </si>
  <si>
    <t>із загальної суми, сума позичок виданих фермерам та приватним землевласникам</t>
  </si>
  <si>
    <t>із загальної кількості, кількість позичок виданих фермерам та приватним землевласникам</t>
  </si>
  <si>
    <t>із загальної суми позичок, виданих фермерам та приватним землевласникам, сума прострочених позичок</t>
  </si>
  <si>
    <t>із загальної кількості позичок виданих фермерам та приватним землевласникам, кількість прострочених позичок</t>
  </si>
  <si>
    <t>ДОХОДИ</t>
  </si>
  <si>
    <t>Код рядка</t>
  </si>
  <si>
    <t>квартал</t>
  </si>
  <si>
    <t>в т.ч. кошти МФСА</t>
  </si>
  <si>
    <t>1</t>
  </si>
  <si>
    <t>Доходи від процентів за позички</t>
  </si>
  <si>
    <t>(Витрати на страхування позичок(854))</t>
  </si>
  <si>
    <t>Доходи від коштів на депозитних банківських рахунках</t>
  </si>
  <si>
    <t>Х</t>
  </si>
  <si>
    <t>інші процентні доходи</t>
  </si>
  <si>
    <t>ЧИСТі ПРОЦЕНТНі ДОХОДИ РАЗОМ</t>
  </si>
  <si>
    <t>Штрафні санкції отримані</t>
  </si>
  <si>
    <t>інші непроцентні доходи</t>
  </si>
  <si>
    <t>(Податок на прибуток нарахований (859))</t>
  </si>
  <si>
    <t>ЧИСТі НЕПРОЦЕНТНі ДОХОДИ</t>
  </si>
  <si>
    <t>ВСЬОГО ДОХОДіВ</t>
  </si>
  <si>
    <t>ВИТРАТИ</t>
  </si>
  <si>
    <t>По ощадних внесках(852)</t>
  </si>
  <si>
    <t>Витрати на страхування заощаджень (855)</t>
  </si>
  <si>
    <t>По зовнішніх кредитах ( 857*)</t>
  </si>
  <si>
    <t>По інших пасивах (857*)</t>
  </si>
  <si>
    <t>ФіНАНСОВі ВИТРАТИ, РАЗОМ</t>
  </si>
  <si>
    <t>Чиста операційна маржа,(р.590-р610)</t>
  </si>
  <si>
    <t>Витрати на утримання персоналу (811+812+813+821+822+823+847)</t>
  </si>
  <si>
    <t>інші операційні витрати (831+832+833+841+842+846+853+803+809+843+848+849)</t>
  </si>
  <si>
    <t>ПОТОЧНі ОПЕРАЦіЙНі ВИТРАТИ, РАЗОМ(р.630+р.640)</t>
  </si>
  <si>
    <t>ЧИСТИЙ ОПЕРАЦіЙНИЙ ДОХіД (ЗБИТОК) (р.620-р.650)</t>
  </si>
  <si>
    <t>Витрати на списання неповернених позичок (856)</t>
  </si>
  <si>
    <t>Витрати на формування Резерву забезпечення покриття втрат від неповернених позичок (845)</t>
  </si>
  <si>
    <t>витрати на відрахування до Стабфонду</t>
  </si>
  <si>
    <t>ЧИСТИЙ ДОХіД (ЗБИТОК) (р.660-р.671-р.672)</t>
  </si>
  <si>
    <t>Витрати на нарахування процентів на ВПТ(851)</t>
  </si>
  <si>
    <t>Витрати на формування резервного капіталу (443)</t>
  </si>
  <si>
    <t>Поточний фінансовий результат(р.680-р.681-р.682)</t>
  </si>
  <si>
    <t>Корекція попереднього періоду(баланс, р.450 або 460(гр.3))</t>
  </si>
  <si>
    <t>Використання власного капіталу на покриття збитку    ( графа 5 рядків 082:083; 091:093 Звіту про фінансову діяльність)</t>
  </si>
  <si>
    <t>Балансовий прибуток (збиток)(р.690+р.691)</t>
  </si>
  <si>
    <t>АКТИВИ</t>
  </si>
  <si>
    <t>Позички  (376-1+376-10+376-20+376-30+376-40+376-50)</t>
  </si>
  <si>
    <t>в т.ч. прострочені (звіт про простроч.);р.121+р.122:</t>
  </si>
  <si>
    <t>1-6 місяців (звіт про простроченість)</t>
  </si>
  <si>
    <t>6-12 місяців (звіт про простроченість)</t>
  </si>
  <si>
    <t>більше 12 місяців(звіт про простроченість)</t>
  </si>
  <si>
    <t>*)довідково: прострочені позички за рахунок коштів МФСА</t>
  </si>
  <si>
    <t>Резерв забезпечення покриття втрат від неповернених позичок (474)</t>
  </si>
  <si>
    <t>Чисті позички (р.110-р.125)</t>
  </si>
  <si>
    <t>Кошти на депозитних рахунках в банках (352)</t>
  </si>
  <si>
    <t>Кошти в Центральному Резерві Ліквідності (353)</t>
  </si>
  <si>
    <t>інші продуктивні активи</t>
  </si>
  <si>
    <t>ПРОДУКТИВНі АКТИВИ, РАЗОМ</t>
  </si>
  <si>
    <t>Грошові кошти (301,311,333)</t>
  </si>
  <si>
    <t>Основні засоби та нематеріальні активи (101:109+123:127-131-133)</t>
  </si>
  <si>
    <t>МШП (112-132;220)</t>
  </si>
  <si>
    <t>інші непродуктивні активи</t>
  </si>
  <si>
    <t>Претензії за позичками виставлені (687)</t>
  </si>
  <si>
    <t>НЕПРОДУКТИВНі АКТИВИ РАЗОМ (р.210+р.230+р.240+р.250+р.260)</t>
  </si>
  <si>
    <t>ВСЬОГО АКТИВіВ (р.180+р.280)</t>
  </si>
  <si>
    <t>ЗОБОВ'ЯЗАННЯ</t>
  </si>
  <si>
    <t>Ощадні внески:(р.311+р.315)</t>
  </si>
  <si>
    <t xml:space="preserve"> термінові (686-10+686-20+551+611-1)</t>
  </si>
  <si>
    <t xml:space="preserve"> безтермінові(686-1+686-7)</t>
  </si>
  <si>
    <t>Зовнішні кредити (процентні)</t>
  </si>
  <si>
    <t>інші пасиви, пов'язані з процентними витратами  (686-9)</t>
  </si>
  <si>
    <t>ПАСИВИ, ПОВ'ЯЗАНІ З ПРОЦЕНТНИМИ ВИТРАТАМИ, РАЗОМ (р.310+р.320+р.330)</t>
  </si>
  <si>
    <t>Нарахована зарплата  (661+651+652+653)</t>
  </si>
  <si>
    <t>Зовнішні кредити (безпроцентні)  (фінансова допомога на зворотній основі) (686-8)</t>
  </si>
  <si>
    <t>в тому числі ЗФД від МФСА</t>
  </si>
  <si>
    <t>інші пасиви, не пов'язані з процентними витратами</t>
  </si>
  <si>
    <t>ПАСИВИ, НЕ ПОВ'ЯЗАНІ З ПРОЦЕНТНИМИ  ВИТРАТАМИ (р.350+р.360+р.370)</t>
  </si>
  <si>
    <t>ЗОБОВ'ЯЗАННЯ РАЗОМ(р.340+р.380)</t>
  </si>
  <si>
    <t>КАПіТАЛ</t>
  </si>
  <si>
    <t>Пайовий фонд (411+412)</t>
  </si>
  <si>
    <t>Резервний капітал(431:433)</t>
  </si>
  <si>
    <t>Додатковий капітал</t>
  </si>
  <si>
    <t xml:space="preserve">Нерозподілений прибуток </t>
  </si>
  <si>
    <t xml:space="preserve">Непокриті збитки </t>
  </si>
  <si>
    <t>КАПІТАЛ РАЗОМ (р.410+р.420+р.440+р.450+р. 460)</t>
  </si>
  <si>
    <t>ВСЬОГО ПАСИВІВ</t>
  </si>
  <si>
    <t>Активи не дорівнюють пасивам на:</t>
  </si>
  <si>
    <t>Бальна оцінка фінансового стану спілки</t>
  </si>
  <si>
    <t>Сума наданих позичок</t>
  </si>
  <si>
    <t>в тому числі від 1 до 6 місяців</t>
  </si>
  <si>
    <t>Резерв забезпечення покриття втрат від неповернених позичок</t>
  </si>
  <si>
    <t>Сума депозиту в банку</t>
  </si>
  <si>
    <t>Внесок до ЦРЛ</t>
  </si>
  <si>
    <t>Інші продуктивні активи</t>
  </si>
  <si>
    <t>Продуктивні активи разом</t>
  </si>
  <si>
    <t>Грошові кошти</t>
  </si>
  <si>
    <t>Ліквідні активи разом</t>
  </si>
  <si>
    <t>Основні засоби</t>
  </si>
  <si>
    <t>Інші активи</t>
  </si>
  <si>
    <t>Активи разом</t>
  </si>
  <si>
    <t>Резервний фонд</t>
  </si>
  <si>
    <t>Інший капітал</t>
  </si>
  <si>
    <t>Балансовий прибуток (непокритий збиток)</t>
  </si>
  <si>
    <t>Власний капітал разом</t>
  </si>
  <si>
    <t>Пайовий фонд</t>
  </si>
  <si>
    <t>Капітал разом</t>
  </si>
  <si>
    <t>Заощадження членів</t>
  </si>
  <si>
    <t>Кредити банків</t>
  </si>
  <si>
    <t>Інші платні зобов'язання</t>
  </si>
  <si>
    <t>Платні зобов'язання разом</t>
  </si>
  <si>
    <t>Отримані доходи разом</t>
  </si>
  <si>
    <t>Фінансові витрати разом</t>
  </si>
  <si>
    <t>Операційні витрати разом</t>
  </si>
  <si>
    <t xml:space="preserve">Витрати на списання позичок </t>
  </si>
  <si>
    <t>Витрати на формування резерву забезпечення покриття втрат від неповернених позичок</t>
  </si>
  <si>
    <t>Витрати на відрахування до Стабілізаційного фонду</t>
  </si>
  <si>
    <t>Витрати на ведення діяльності</t>
  </si>
  <si>
    <t>Категорія</t>
  </si>
  <si>
    <t>Назва показника бальної оцінки</t>
  </si>
  <si>
    <t>Мета</t>
  </si>
  <si>
    <t>Фактичне значення</t>
  </si>
  <si>
    <t>Бал</t>
  </si>
  <si>
    <t>Доходність</t>
  </si>
  <si>
    <t>Балансовий прибуток до активів</t>
  </si>
  <si>
    <t>&gt;0</t>
  </si>
  <si>
    <t>Доходи до витрат</t>
  </si>
  <si>
    <t>&gt;100%</t>
  </si>
  <si>
    <t>Капітал</t>
  </si>
  <si>
    <t>Резерви до активів</t>
  </si>
  <si>
    <t>&gt;=11%</t>
  </si>
  <si>
    <t>Прострочені до власного капіталу</t>
  </si>
  <si>
    <t>&lt;30%</t>
  </si>
  <si>
    <t>Капітал до активів</t>
  </si>
  <si>
    <t>&gt;=30%</t>
  </si>
  <si>
    <t>Власний капітал до активів</t>
  </si>
  <si>
    <t>&gt;=10%</t>
  </si>
  <si>
    <t>Активи</t>
  </si>
  <si>
    <t>Доходні активи до платних зобов'язань</t>
  </si>
  <si>
    <t>&gt;115%</t>
  </si>
  <si>
    <t>Доходні активи до активів</t>
  </si>
  <si>
    <t>Основні засоби до активів</t>
  </si>
  <si>
    <t>3-5%</t>
  </si>
  <si>
    <t>Позички до активів</t>
  </si>
  <si>
    <t>Чисті позички до Активів</t>
  </si>
  <si>
    <t>Простроченість</t>
  </si>
  <si>
    <t>Працюючі позички до активів</t>
  </si>
  <si>
    <t>&gt;80%</t>
  </si>
  <si>
    <t>Прострочені до позичок</t>
  </si>
  <si>
    <t>&lt;4%</t>
  </si>
  <si>
    <t>Прострочені до активів</t>
  </si>
  <si>
    <t>&lt;3,5%</t>
  </si>
  <si>
    <t>Ліквідність</t>
  </si>
  <si>
    <t>Ліквідні активи до активів</t>
  </si>
  <si>
    <t>Разом</t>
  </si>
  <si>
    <t>Доля пов'язаних з ризиком активів в портфелі&lt;10%</t>
  </si>
  <si>
    <t>Коефіцієнт фінансового самозабезпечення&gt;100%</t>
  </si>
  <si>
    <t>Норма резервного покриття &gt;100%</t>
  </si>
  <si>
    <t>Коефіцієнт ліквідності 10%</t>
  </si>
  <si>
    <t>Співвідношення доходних активів та пасивів&gt;120%</t>
  </si>
  <si>
    <t>Для учасників сільської програми</t>
  </si>
  <si>
    <t>Назва показника</t>
  </si>
  <si>
    <t>Оптимальне значення</t>
  </si>
  <si>
    <t xml:space="preserve">Доля пов'язаних з ризиком </t>
  </si>
  <si>
    <t>активів в портфелі</t>
  </si>
  <si>
    <t>&lt;=10%</t>
  </si>
  <si>
    <t>Коефіцієнт фінансового самозабезпечення</t>
  </si>
  <si>
    <t>&gt;=100%</t>
  </si>
  <si>
    <t>Норма резервного покриття</t>
  </si>
  <si>
    <t>Коефіцієнт ліквідності</t>
  </si>
  <si>
    <t>Співвідношення активів та пасивів</t>
  </si>
  <si>
    <t>&gt;=115%</t>
  </si>
  <si>
    <t>Питома вага позичок на село в портфелі</t>
  </si>
  <si>
    <t>&gt;=25%</t>
  </si>
  <si>
    <t>Прострочені позички сільським товаровиробникам до загального рівня простроченості</t>
  </si>
  <si>
    <t>&lt;=100%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</si>
</sst>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%"/>
  </numFmts>
  <fonts count="22">
    <font>
      <sz val="10"/>
      <name val="Arial Cyr"/>
      <family val="0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4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6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sz val="12"/>
      <color indexed="10"/>
      <name val="Arial Cyr"/>
      <family val="2"/>
    </font>
    <font>
      <sz val="8"/>
      <name val="Tahoma"/>
      <family val="0"/>
    </font>
    <font>
      <b/>
      <sz val="11"/>
      <name val="Arial Cyr"/>
      <family val="2"/>
    </font>
    <font>
      <b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2" fontId="2" fillId="0" borderId="4" xfId="0" applyNumberFormat="1" applyFont="1" applyFill="1" applyBorder="1" applyAlignment="1" applyProtection="1">
      <alignment horizontal="centerContinuous"/>
      <protection locked="0"/>
    </xf>
    <xf numFmtId="2" fontId="2" fillId="0" borderId="5" xfId="0" applyNumberFormat="1" applyFont="1" applyFill="1" applyBorder="1" applyAlignment="1" applyProtection="1">
      <alignment horizontal="centerContinuous"/>
      <protection locked="0"/>
    </xf>
    <xf numFmtId="2" fontId="2" fillId="0" borderId="6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centerContinuous"/>
    </xf>
    <xf numFmtId="2" fontId="2" fillId="0" borderId="5" xfId="0" applyNumberFormat="1" applyFont="1" applyFill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2" fontId="2" fillId="0" borderId="13" xfId="0" applyNumberFormat="1" applyFont="1" applyBorder="1" applyAlignment="1" applyProtection="1">
      <alignment horizontal="right"/>
      <protection locked="0"/>
    </xf>
    <xf numFmtId="2" fontId="2" fillId="0" borderId="12" xfId="0" applyNumberFormat="1" applyFont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/>
    </xf>
    <xf numFmtId="2" fontId="2" fillId="2" borderId="12" xfId="0" applyNumberFormat="1" applyFont="1" applyFill="1" applyBorder="1" applyAlignment="1" applyProtection="1">
      <alignment/>
      <protection locked="0"/>
    </xf>
    <xf numFmtId="2" fontId="2" fillId="2" borderId="12" xfId="0" applyNumberFormat="1" applyFont="1" applyFill="1" applyBorder="1" applyAlignment="1" applyProtection="1">
      <alignment horizontal="right"/>
      <protection locked="0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 applyProtection="1">
      <alignment/>
      <protection locked="0"/>
    </xf>
    <xf numFmtId="2" fontId="2" fillId="0" borderId="16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Alignment="1">
      <alignment horizontal="right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0" fillId="0" borderId="0" xfId="0" applyNumberForma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14" fontId="0" fillId="0" borderId="0" xfId="0" applyNumberFormat="1" applyAlignment="1" applyProtection="1">
      <alignment/>
      <protection locked="0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Continuous"/>
    </xf>
    <xf numFmtId="0" fontId="0" fillId="0" borderId="12" xfId="0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0" fontId="0" fillId="3" borderId="12" xfId="0" applyFill="1" applyBorder="1" applyAlignment="1">
      <alignment/>
    </xf>
    <xf numFmtId="14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28" xfId="0" applyFont="1" applyBorder="1" applyAlignment="1" applyProtection="1">
      <alignment horizontal="centerContinuous" wrapText="1"/>
      <protection locked="0"/>
    </xf>
    <xf numFmtId="0" fontId="0" fillId="0" borderId="28" xfId="0" applyBorder="1" applyAlignment="1" applyProtection="1">
      <alignment horizontal="centerContinuous" wrapText="1"/>
      <protection locked="0"/>
    </xf>
    <xf numFmtId="2" fontId="0" fillId="0" borderId="19" xfId="0" applyNumberFormat="1" applyBorder="1" applyAlignment="1" applyProtection="1">
      <alignment horizontal="centerContinuous" wrapText="1"/>
      <protection locked="0"/>
    </xf>
    <xf numFmtId="0" fontId="0" fillId="0" borderId="19" xfId="0" applyBorder="1" applyAlignment="1" applyProtection="1">
      <alignment horizontal="centerContinuous" wrapText="1"/>
      <protection locked="0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Continuous" vertical="top" wrapText="1"/>
    </xf>
    <xf numFmtId="0" fontId="13" fillId="0" borderId="12" xfId="0" applyFont="1" applyBorder="1" applyAlignment="1">
      <alignment horizontal="centerContinuous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Continuous" vertical="center" wrapText="1"/>
    </xf>
    <xf numFmtId="0" fontId="13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2" fontId="0" fillId="3" borderId="12" xfId="0" applyNumberFormat="1" applyFill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0" xfId="0" applyAlignment="1">
      <alignment wrapText="1"/>
    </xf>
    <xf numFmtId="0" fontId="14" fillId="0" borderId="12" xfId="0" applyFont="1" applyBorder="1" applyAlignment="1">
      <alignment horizontal="centerContinuous" vertical="center" wrapText="1"/>
    </xf>
    <xf numFmtId="49" fontId="13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13" fillId="0" borderId="29" xfId="0" applyFont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/>
    </xf>
    <xf numFmtId="49" fontId="13" fillId="0" borderId="1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49" fontId="0" fillId="0" borderId="12" xfId="0" applyNumberFormat="1" applyBorder="1" applyAlignment="1">
      <alignment wrapText="1"/>
    </xf>
    <xf numFmtId="0" fontId="0" fillId="3" borderId="29" xfId="0" applyFill="1" applyBorder="1" applyAlignment="1">
      <alignment/>
    </xf>
    <xf numFmtId="0" fontId="0" fillId="0" borderId="29" xfId="0" applyBorder="1" applyAlignment="1" applyProtection="1">
      <alignment/>
      <protection locked="0"/>
    </xf>
    <xf numFmtId="0" fontId="13" fillId="0" borderId="12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0" fillId="0" borderId="29" xfId="0" applyFill="1" applyBorder="1" applyAlignment="1" applyProtection="1">
      <alignment/>
      <protection locked="0"/>
    </xf>
    <xf numFmtId="2" fontId="0" fillId="3" borderId="12" xfId="0" applyNumberFormat="1" applyFill="1" applyBorder="1" applyAlignment="1">
      <alignment/>
    </xf>
    <xf numFmtId="49" fontId="13" fillId="0" borderId="28" xfId="0" applyNumberFormat="1" applyFont="1" applyBorder="1" applyAlignment="1" applyProtection="1">
      <alignment horizontal="left" vertical="center" wrapText="1"/>
      <protection hidden="1"/>
    </xf>
    <xf numFmtId="49" fontId="0" fillId="0" borderId="12" xfId="0" applyNumberFormat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0" fillId="3" borderId="12" xfId="0" applyFill="1" applyBorder="1" applyAlignment="1" applyProtection="1">
      <alignment/>
      <protection hidden="1"/>
    </xf>
    <xf numFmtId="49" fontId="17" fillId="0" borderId="12" xfId="0" applyNumberFormat="1" applyFont="1" applyBorder="1" applyAlignment="1">
      <alignment vertical="center" wrapText="1"/>
    </xf>
    <xf numFmtId="0" fontId="0" fillId="0" borderId="12" xfId="0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locked="0"/>
    </xf>
    <xf numFmtId="49" fontId="13" fillId="0" borderId="12" xfId="0" applyNumberFormat="1" applyFont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Continuous" vertical="center"/>
    </xf>
    <xf numFmtId="0" fontId="0" fillId="3" borderId="12" xfId="0" applyFill="1" applyBorder="1" applyAlignment="1">
      <alignment/>
    </xf>
    <xf numFmtId="0" fontId="0" fillId="0" borderId="12" xfId="0" applyBorder="1" applyAlignment="1" applyProtection="1">
      <alignment/>
      <protection hidden="1" locked="0"/>
    </xf>
    <xf numFmtId="0" fontId="18" fillId="3" borderId="12" xfId="0" applyFont="1" applyFill="1" applyBorder="1" applyAlignment="1">
      <alignment/>
    </xf>
    <xf numFmtId="0" fontId="14" fillId="0" borderId="0" xfId="0" applyFont="1" applyAlignment="1">
      <alignment horizontal="centerContinuous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4" borderId="0" xfId="0" applyFill="1" applyAlignment="1">
      <alignment/>
    </xf>
    <xf numFmtId="0" fontId="0" fillId="4" borderId="0" xfId="0" applyFill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14" fillId="0" borderId="12" xfId="0" applyFont="1" applyBorder="1" applyAlignment="1">
      <alignment/>
    </xf>
    <xf numFmtId="164" fontId="0" fillId="0" borderId="12" xfId="17" applyNumberFormat="1" applyBorder="1" applyAlignment="1">
      <alignment/>
    </xf>
    <xf numFmtId="0" fontId="0" fillId="0" borderId="12" xfId="0" applyBorder="1" applyAlignment="1">
      <alignment/>
    </xf>
    <xf numFmtId="0" fontId="20" fillId="0" borderId="12" xfId="0" applyFont="1" applyBorder="1" applyAlignment="1">
      <alignment horizontal="left"/>
    </xf>
    <xf numFmtId="9" fontId="20" fillId="0" borderId="12" xfId="0" applyNumberFormat="1" applyFont="1" applyBorder="1" applyAlignment="1">
      <alignment horizontal="left"/>
    </xf>
    <xf numFmtId="16" fontId="20" fillId="0" borderId="12" xfId="0" applyNumberFormat="1" applyFont="1" applyBorder="1" applyAlignment="1">
      <alignment horizontal="left"/>
    </xf>
    <xf numFmtId="0" fontId="21" fillId="0" borderId="12" xfId="0" applyFont="1" applyBorder="1" applyAlignment="1">
      <alignment/>
    </xf>
    <xf numFmtId="0" fontId="13" fillId="5" borderId="22" xfId="0" applyFont="1" applyFill="1" applyBorder="1" applyAlignment="1">
      <alignment vertical="top" wrapText="1"/>
    </xf>
    <xf numFmtId="9" fontId="13" fillId="5" borderId="0" xfId="0" applyNumberFormat="1" applyFont="1" applyFill="1" applyAlignment="1">
      <alignment vertical="top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0" fillId="6" borderId="0" xfId="0" applyFill="1" applyAlignment="1">
      <alignment vertical="top" wrapText="1"/>
    </xf>
    <xf numFmtId="0" fontId="0" fillId="6" borderId="32" xfId="0" applyFill="1" applyBorder="1" applyAlignment="1">
      <alignment/>
    </xf>
    <xf numFmtId="0" fontId="0" fillId="6" borderId="0" xfId="0" applyFill="1" applyAlignment="1">
      <alignment/>
    </xf>
    <xf numFmtId="9" fontId="0" fillId="6" borderId="0" xfId="0" applyNumberFormat="1" applyFill="1" applyAlignment="1">
      <alignment/>
    </xf>
    <xf numFmtId="164" fontId="0" fillId="6" borderId="0" xfId="17" applyNumberFormat="1" applyFill="1" applyAlignment="1">
      <alignment/>
    </xf>
    <xf numFmtId="9" fontId="0" fillId="6" borderId="0" xfId="17" applyFill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4"/>
  <sheetViews>
    <sheetView workbookViewId="0" topLeftCell="D1">
      <selection activeCell="L185" sqref="L185"/>
    </sheetView>
  </sheetViews>
  <sheetFormatPr defaultColWidth="9.00390625" defaultRowHeight="12.75"/>
  <cols>
    <col min="1" max="1" width="3.875" style="3" customWidth="1"/>
    <col min="2" max="2" width="7.75390625" style="2" customWidth="1"/>
    <col min="3" max="3" width="4.25390625" style="3" customWidth="1"/>
    <col min="4" max="4" width="4.00390625" style="103" customWidth="1"/>
    <col min="5" max="5" width="16.25390625" style="104" customWidth="1"/>
    <col min="6" max="6" width="7.00390625" style="105" customWidth="1"/>
    <col min="7" max="7" width="9.125" style="105" customWidth="1"/>
    <col min="8" max="8" width="8.875" style="106" customWidth="1"/>
    <col min="9" max="9" width="9.375" style="105" customWidth="1"/>
    <col min="10" max="10" width="8.00390625" style="105" customWidth="1"/>
    <col min="11" max="11" width="8.625" style="106" customWidth="1"/>
    <col min="12" max="12" width="8.625" style="105" customWidth="1"/>
    <col min="13" max="13" width="9.125" style="105" customWidth="1"/>
    <col min="14" max="14" width="7.375" style="107" customWidth="1"/>
    <col min="15" max="15" width="8.75390625" style="107" customWidth="1"/>
    <col min="16" max="16" width="8.125" style="108" customWidth="1"/>
    <col min="17" max="17" width="8.375" style="109" customWidth="1"/>
    <col min="18" max="18" width="23.625" style="106" customWidth="1"/>
    <col min="19" max="25" width="9.125" style="14" customWidth="1"/>
    <col min="26" max="30" width="9.125" style="15" customWidth="1"/>
  </cols>
  <sheetData>
    <row r="1" spans="1:18" ht="20.25" customHeight="1">
      <c r="A1" s="1" t="s">
        <v>0</v>
      </c>
      <c r="D1" s="4"/>
      <c r="E1" s="5"/>
      <c r="F1" s="6"/>
      <c r="G1" s="7"/>
      <c r="H1" s="8"/>
      <c r="I1" s="7"/>
      <c r="J1" s="9"/>
      <c r="K1" s="10"/>
      <c r="L1" s="10"/>
      <c r="M1" s="10"/>
      <c r="N1" s="11"/>
      <c r="O1" s="11"/>
      <c r="P1" s="12"/>
      <c r="Q1" s="13"/>
      <c r="R1" s="8"/>
    </row>
    <row r="2" spans="4:18" ht="19.5" thickBot="1">
      <c r="D2" s="16"/>
      <c r="E2" s="17" t="s">
        <v>1</v>
      </c>
      <c r="F2" s="18"/>
      <c r="G2" s="19"/>
      <c r="H2" s="8"/>
      <c r="I2" s="7"/>
      <c r="J2" s="7"/>
      <c r="K2" s="8"/>
      <c r="L2" s="7"/>
      <c r="M2" s="7"/>
      <c r="N2" s="11"/>
      <c r="O2" s="11"/>
      <c r="P2" s="12"/>
      <c r="Q2" s="13"/>
      <c r="R2" s="8"/>
    </row>
    <row r="3" spans="1:30" s="35" customFormat="1" ht="13.5" customHeight="1" thickBot="1">
      <c r="A3" s="20" t="s">
        <v>2</v>
      </c>
      <c r="B3" s="21" t="s">
        <v>3</v>
      </c>
      <c r="C3" s="22" t="s">
        <v>4</v>
      </c>
      <c r="D3" s="21" t="s">
        <v>5</v>
      </c>
      <c r="E3" s="23" t="s">
        <v>6</v>
      </c>
      <c r="F3" s="24" t="s">
        <v>7</v>
      </c>
      <c r="G3" s="25"/>
      <c r="H3" s="26" t="s">
        <v>8</v>
      </c>
      <c r="I3" s="27" t="s">
        <v>9</v>
      </c>
      <c r="J3" s="28" t="s">
        <v>10</v>
      </c>
      <c r="K3" s="29"/>
      <c r="L3" s="24" t="s">
        <v>7</v>
      </c>
      <c r="M3" s="25"/>
      <c r="N3" s="4"/>
      <c r="O3" s="4"/>
      <c r="P3" s="30"/>
      <c r="Q3" s="31"/>
      <c r="R3" s="32"/>
      <c r="S3" s="33"/>
      <c r="T3" s="33"/>
      <c r="U3" s="33"/>
      <c r="V3" s="33"/>
      <c r="W3" s="33"/>
      <c r="X3" s="33"/>
      <c r="Y3" s="33"/>
      <c r="Z3" s="34"/>
      <c r="AA3" s="34"/>
      <c r="AB3" s="34"/>
      <c r="AC3" s="34"/>
      <c r="AD3" s="34"/>
    </row>
    <row r="4" spans="1:30" s="35" customFormat="1" ht="12" thickBot="1">
      <c r="A4" s="36" t="s">
        <v>11</v>
      </c>
      <c r="B4" s="37"/>
      <c r="C4" s="38" t="s">
        <v>12</v>
      </c>
      <c r="D4" s="37"/>
      <c r="E4" s="39"/>
      <c r="F4" s="40" t="s">
        <v>13</v>
      </c>
      <c r="G4" s="40" t="s">
        <v>14</v>
      </c>
      <c r="H4" s="41" t="s">
        <v>15</v>
      </c>
      <c r="I4" s="42" t="s">
        <v>16</v>
      </c>
      <c r="J4" s="40" t="s">
        <v>16</v>
      </c>
      <c r="K4" s="43" t="s">
        <v>17</v>
      </c>
      <c r="L4" s="40" t="s">
        <v>13</v>
      </c>
      <c r="M4" s="44" t="s">
        <v>14</v>
      </c>
      <c r="N4" s="4"/>
      <c r="O4" s="4"/>
      <c r="P4" s="30"/>
      <c r="Q4" s="45"/>
      <c r="R4" s="32"/>
      <c r="S4" s="33"/>
      <c r="T4" s="33"/>
      <c r="U4" s="33"/>
      <c r="V4" s="33"/>
      <c r="W4" s="33"/>
      <c r="X4" s="33"/>
      <c r="Y4" s="33"/>
      <c r="Z4" s="34"/>
      <c r="AA4" s="34"/>
      <c r="AB4" s="34"/>
      <c r="AC4" s="34"/>
      <c r="AD4" s="34"/>
    </row>
    <row r="5" spans="1:30" s="35" customFormat="1" ht="15.75" customHeight="1">
      <c r="A5" s="46" t="s">
        <v>18</v>
      </c>
      <c r="B5" s="47"/>
      <c r="C5" s="48"/>
      <c r="D5" s="49"/>
      <c r="E5" s="50"/>
      <c r="F5" s="51"/>
      <c r="G5" s="52"/>
      <c r="H5" s="53"/>
      <c r="I5" s="54"/>
      <c r="J5" s="54"/>
      <c r="K5" s="53"/>
      <c r="L5" s="55">
        <f>F5+I5-J5</f>
        <v>0</v>
      </c>
      <c r="M5" s="56">
        <f>G5+H5-K5</f>
        <v>0</v>
      </c>
      <c r="N5" s="4"/>
      <c r="O5" s="4"/>
      <c r="P5" s="30"/>
      <c r="Q5" s="45"/>
      <c r="R5" s="32"/>
      <c r="S5" s="33"/>
      <c r="T5" s="33"/>
      <c r="U5" s="33"/>
      <c r="V5" s="33"/>
      <c r="W5" s="33"/>
      <c r="X5" s="33"/>
      <c r="Y5" s="33"/>
      <c r="Z5" s="34"/>
      <c r="AA5" s="34"/>
      <c r="AB5" s="34"/>
      <c r="AC5" s="34"/>
      <c r="AD5" s="34"/>
    </row>
    <row r="6" spans="1:30" s="35" customFormat="1" ht="11.25" hidden="1">
      <c r="A6" s="57"/>
      <c r="B6" s="47"/>
      <c r="C6" s="48"/>
      <c r="D6" s="49"/>
      <c r="E6" s="50"/>
      <c r="F6" s="58"/>
      <c r="G6" s="59"/>
      <c r="H6" s="53"/>
      <c r="I6" s="54"/>
      <c r="J6" s="54"/>
      <c r="K6" s="53"/>
      <c r="L6" s="59"/>
      <c r="M6" s="60"/>
      <c r="N6" s="4"/>
      <c r="O6" s="4"/>
      <c r="P6" s="30"/>
      <c r="Q6" s="45"/>
      <c r="R6" s="32"/>
      <c r="S6" s="33"/>
      <c r="T6" s="33"/>
      <c r="U6" s="33"/>
      <c r="V6" s="33"/>
      <c r="W6" s="33"/>
      <c r="X6" s="33"/>
      <c r="Y6" s="33"/>
      <c r="Z6" s="34"/>
      <c r="AA6" s="34"/>
      <c r="AB6" s="34"/>
      <c r="AC6" s="34"/>
      <c r="AD6" s="34"/>
    </row>
    <row r="7" spans="1:30" s="71" customFormat="1" ht="11.25">
      <c r="A7" s="61"/>
      <c r="B7" s="62"/>
      <c r="C7" s="63"/>
      <c r="D7" s="62"/>
      <c r="E7" s="62"/>
      <c r="F7" s="64"/>
      <c r="G7" s="65" t="s">
        <v>19</v>
      </c>
      <c r="H7" s="66"/>
      <c r="I7" s="67"/>
      <c r="J7" s="67"/>
      <c r="K7" s="66"/>
      <c r="L7" s="68"/>
      <c r="M7" s="69"/>
      <c r="N7" s="45"/>
      <c r="O7" s="45"/>
      <c r="P7" s="70"/>
      <c r="Q7" s="45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</row>
    <row r="8" spans="1:30" s="35" customFormat="1" ht="11.25">
      <c r="A8" s="57">
        <v>1</v>
      </c>
      <c r="B8" s="72"/>
      <c r="C8" s="73"/>
      <c r="D8" s="72"/>
      <c r="E8" s="74"/>
      <c r="F8" s="51">
        <v>0</v>
      </c>
      <c r="G8" s="52">
        <v>0</v>
      </c>
      <c r="H8" s="53"/>
      <c r="I8" s="54"/>
      <c r="J8" s="54"/>
      <c r="K8" s="53"/>
      <c r="L8" s="55">
        <f>F8+I8-J8</f>
        <v>0</v>
      </c>
      <c r="M8" s="56">
        <f aca="true" t="shared" si="0" ref="M8:M71">G8+H8-K8</f>
        <v>0</v>
      </c>
      <c r="N8" s="4"/>
      <c r="O8" s="4"/>
      <c r="P8" s="30"/>
      <c r="Q8" s="45"/>
      <c r="R8" s="32"/>
      <c r="S8" s="33"/>
      <c r="T8" s="33"/>
      <c r="U8" s="33"/>
      <c r="V8" s="33"/>
      <c r="W8" s="33"/>
      <c r="X8" s="33"/>
      <c r="Y8" s="33"/>
      <c r="Z8" s="34"/>
      <c r="AA8" s="34"/>
      <c r="AB8" s="34"/>
      <c r="AC8" s="34"/>
      <c r="AD8" s="34"/>
    </row>
    <row r="9" spans="1:30" s="35" customFormat="1" ht="11.25">
      <c r="A9" s="57">
        <f>A8+1</f>
        <v>2</v>
      </c>
      <c r="B9" s="72"/>
      <c r="C9" s="73"/>
      <c r="D9" s="72"/>
      <c r="E9" s="74"/>
      <c r="F9" s="51">
        <v>0</v>
      </c>
      <c r="G9" s="52">
        <v>0</v>
      </c>
      <c r="H9" s="53"/>
      <c r="I9" s="54"/>
      <c r="J9" s="54"/>
      <c r="K9" s="53"/>
      <c r="L9" s="55">
        <f aca="true" t="shared" si="1" ref="L9:L72">F9+I9-J9</f>
        <v>0</v>
      </c>
      <c r="M9" s="56">
        <f t="shared" si="0"/>
        <v>0</v>
      </c>
      <c r="N9" s="4"/>
      <c r="O9" s="4"/>
      <c r="P9" s="30"/>
      <c r="Q9" s="45"/>
      <c r="R9" s="32"/>
      <c r="S9" s="33"/>
      <c r="T9" s="33"/>
      <c r="U9" s="33"/>
      <c r="V9" s="33"/>
      <c r="W9" s="33"/>
      <c r="X9" s="33"/>
      <c r="Y9" s="33"/>
      <c r="Z9" s="34"/>
      <c r="AA9" s="34"/>
      <c r="AB9" s="34"/>
      <c r="AC9" s="34"/>
      <c r="AD9" s="34"/>
    </row>
    <row r="10" spans="1:30" s="35" customFormat="1" ht="11.25">
      <c r="A10" s="57">
        <f aca="true" t="shared" si="2" ref="A10:A73">A9+1</f>
        <v>3</v>
      </c>
      <c r="B10" s="72"/>
      <c r="C10" s="73"/>
      <c r="D10" s="72"/>
      <c r="E10" s="74"/>
      <c r="F10" s="51">
        <v>0</v>
      </c>
      <c r="G10" s="52">
        <v>0</v>
      </c>
      <c r="H10" s="53"/>
      <c r="I10" s="54"/>
      <c r="J10" s="54"/>
      <c r="K10" s="53"/>
      <c r="L10" s="55">
        <f t="shared" si="1"/>
        <v>0</v>
      </c>
      <c r="M10" s="56">
        <f t="shared" si="0"/>
        <v>0</v>
      </c>
      <c r="N10" s="4"/>
      <c r="O10" s="4"/>
      <c r="P10" s="30"/>
      <c r="Q10" s="45"/>
      <c r="R10" s="32"/>
      <c r="S10" s="33"/>
      <c r="T10" s="33"/>
      <c r="U10" s="33"/>
      <c r="V10" s="33"/>
      <c r="W10" s="33"/>
      <c r="X10" s="33"/>
      <c r="Y10" s="33"/>
      <c r="Z10" s="34"/>
      <c r="AA10" s="34"/>
      <c r="AB10" s="34"/>
      <c r="AC10" s="34"/>
      <c r="AD10" s="34"/>
    </row>
    <row r="11" spans="1:30" s="35" customFormat="1" ht="11.25">
      <c r="A11" s="57">
        <f t="shared" si="2"/>
        <v>4</v>
      </c>
      <c r="B11" s="72"/>
      <c r="C11" s="73"/>
      <c r="D11" s="72"/>
      <c r="E11" s="74"/>
      <c r="F11" s="51">
        <v>0</v>
      </c>
      <c r="G11" s="52">
        <v>0</v>
      </c>
      <c r="H11" s="53"/>
      <c r="I11" s="54"/>
      <c r="J11" s="54"/>
      <c r="K11" s="53"/>
      <c r="L11" s="55">
        <f t="shared" si="1"/>
        <v>0</v>
      </c>
      <c r="M11" s="56">
        <f t="shared" si="0"/>
        <v>0</v>
      </c>
      <c r="N11" s="4"/>
      <c r="O11" s="4"/>
      <c r="P11" s="30"/>
      <c r="Q11" s="45"/>
      <c r="R11" s="32"/>
      <c r="S11" s="33"/>
      <c r="T11" s="33"/>
      <c r="U11" s="33"/>
      <c r="V11" s="33"/>
      <c r="W11" s="33"/>
      <c r="X11" s="33"/>
      <c r="Y11" s="33"/>
      <c r="Z11" s="34"/>
      <c r="AA11" s="34"/>
      <c r="AB11" s="34"/>
      <c r="AC11" s="34"/>
      <c r="AD11" s="34"/>
    </row>
    <row r="12" spans="1:30" s="35" customFormat="1" ht="11.25">
      <c r="A12" s="57">
        <f t="shared" si="2"/>
        <v>5</v>
      </c>
      <c r="B12" s="72"/>
      <c r="C12" s="73"/>
      <c r="D12" s="72"/>
      <c r="E12" s="74"/>
      <c r="F12" s="51">
        <v>0</v>
      </c>
      <c r="G12" s="52">
        <v>0</v>
      </c>
      <c r="H12" s="53"/>
      <c r="I12" s="54"/>
      <c r="J12" s="54"/>
      <c r="K12" s="53"/>
      <c r="L12" s="55">
        <f t="shared" si="1"/>
        <v>0</v>
      </c>
      <c r="M12" s="56">
        <f t="shared" si="0"/>
        <v>0</v>
      </c>
      <c r="N12" s="4"/>
      <c r="O12" s="4"/>
      <c r="P12" s="30"/>
      <c r="Q12" s="45"/>
      <c r="R12" s="32"/>
      <c r="S12" s="33"/>
      <c r="T12" s="33"/>
      <c r="U12" s="33"/>
      <c r="V12" s="33"/>
      <c r="W12" s="33"/>
      <c r="X12" s="33"/>
      <c r="Y12" s="33"/>
      <c r="Z12" s="34"/>
      <c r="AA12" s="34"/>
      <c r="AB12" s="34"/>
      <c r="AC12" s="34"/>
      <c r="AD12" s="34"/>
    </row>
    <row r="13" spans="1:30" s="35" customFormat="1" ht="11.25">
      <c r="A13" s="57">
        <f t="shared" si="2"/>
        <v>6</v>
      </c>
      <c r="B13" s="72"/>
      <c r="C13" s="73"/>
      <c r="D13" s="72"/>
      <c r="E13" s="74"/>
      <c r="F13" s="51">
        <v>0</v>
      </c>
      <c r="G13" s="52">
        <v>0</v>
      </c>
      <c r="H13" s="53"/>
      <c r="I13" s="54"/>
      <c r="J13" s="54"/>
      <c r="K13" s="53"/>
      <c r="L13" s="55">
        <f t="shared" si="1"/>
        <v>0</v>
      </c>
      <c r="M13" s="56">
        <f t="shared" si="0"/>
        <v>0</v>
      </c>
      <c r="N13" s="4"/>
      <c r="O13" s="4"/>
      <c r="P13" s="30"/>
      <c r="Q13" s="45"/>
      <c r="R13" s="32"/>
      <c r="S13" s="33"/>
      <c r="T13" s="33"/>
      <c r="U13" s="33"/>
      <c r="V13" s="33"/>
      <c r="W13" s="33"/>
      <c r="X13" s="33"/>
      <c r="Y13" s="33"/>
      <c r="Z13" s="34"/>
      <c r="AA13" s="34"/>
      <c r="AB13" s="34"/>
      <c r="AC13" s="34"/>
      <c r="AD13" s="34"/>
    </row>
    <row r="14" spans="1:30" s="35" customFormat="1" ht="11.25">
      <c r="A14" s="57">
        <f t="shared" si="2"/>
        <v>7</v>
      </c>
      <c r="B14" s="72"/>
      <c r="C14" s="73"/>
      <c r="D14" s="72"/>
      <c r="E14" s="74"/>
      <c r="F14" s="51">
        <v>0</v>
      </c>
      <c r="G14" s="52">
        <v>0</v>
      </c>
      <c r="H14" s="53"/>
      <c r="I14" s="54"/>
      <c r="J14" s="54"/>
      <c r="K14" s="53"/>
      <c r="L14" s="55">
        <f t="shared" si="1"/>
        <v>0</v>
      </c>
      <c r="M14" s="56">
        <f t="shared" si="0"/>
        <v>0</v>
      </c>
      <c r="N14" s="4"/>
      <c r="O14" s="4"/>
      <c r="P14" s="30"/>
      <c r="Q14" s="45"/>
      <c r="R14" s="32"/>
      <c r="S14" s="33"/>
      <c r="T14" s="33"/>
      <c r="U14" s="33"/>
      <c r="V14" s="33"/>
      <c r="W14" s="33"/>
      <c r="X14" s="33"/>
      <c r="Y14" s="33"/>
      <c r="Z14" s="34"/>
      <c r="AA14" s="34"/>
      <c r="AB14" s="34"/>
      <c r="AC14" s="34"/>
      <c r="AD14" s="34"/>
    </row>
    <row r="15" spans="1:30" s="35" customFormat="1" ht="11.25">
      <c r="A15" s="57">
        <f t="shared" si="2"/>
        <v>8</v>
      </c>
      <c r="B15" s="72"/>
      <c r="C15" s="73"/>
      <c r="D15" s="72"/>
      <c r="E15" s="74"/>
      <c r="F15" s="51">
        <v>0</v>
      </c>
      <c r="G15" s="52">
        <v>0</v>
      </c>
      <c r="H15" s="53"/>
      <c r="I15" s="54"/>
      <c r="J15" s="54"/>
      <c r="K15" s="53"/>
      <c r="L15" s="55">
        <f t="shared" si="1"/>
        <v>0</v>
      </c>
      <c r="M15" s="56">
        <f t="shared" si="0"/>
        <v>0</v>
      </c>
      <c r="N15" s="4"/>
      <c r="O15" s="4"/>
      <c r="P15" s="30"/>
      <c r="Q15" s="45"/>
      <c r="R15" s="32"/>
      <c r="S15" s="33"/>
      <c r="T15" s="33"/>
      <c r="U15" s="33"/>
      <c r="V15" s="33"/>
      <c r="W15" s="33"/>
      <c r="X15" s="33"/>
      <c r="Y15" s="33"/>
      <c r="Z15" s="34"/>
      <c r="AA15" s="34"/>
      <c r="AB15" s="34"/>
      <c r="AC15" s="34"/>
      <c r="AD15" s="34"/>
    </row>
    <row r="16" spans="1:30" s="35" customFormat="1" ht="11.25">
      <c r="A16" s="57">
        <f t="shared" si="2"/>
        <v>9</v>
      </c>
      <c r="B16" s="72"/>
      <c r="C16" s="73"/>
      <c r="D16" s="72"/>
      <c r="E16" s="74"/>
      <c r="F16" s="51">
        <v>0</v>
      </c>
      <c r="G16" s="52">
        <v>0</v>
      </c>
      <c r="H16" s="53"/>
      <c r="I16" s="54"/>
      <c r="J16" s="54"/>
      <c r="K16" s="53"/>
      <c r="L16" s="55">
        <f t="shared" si="1"/>
        <v>0</v>
      </c>
      <c r="M16" s="56">
        <f t="shared" si="0"/>
        <v>0</v>
      </c>
      <c r="N16" s="4"/>
      <c r="O16" s="4"/>
      <c r="P16" s="30"/>
      <c r="Q16" s="45"/>
      <c r="R16" s="32"/>
      <c r="S16" s="33"/>
      <c r="T16" s="33"/>
      <c r="U16" s="33"/>
      <c r="V16" s="33"/>
      <c r="W16" s="33"/>
      <c r="X16" s="33"/>
      <c r="Y16" s="33"/>
      <c r="Z16" s="34"/>
      <c r="AA16" s="34"/>
      <c r="AB16" s="34"/>
      <c r="AC16" s="34"/>
      <c r="AD16" s="34"/>
    </row>
    <row r="17" spans="1:30" s="35" customFormat="1" ht="11.25">
      <c r="A17" s="57">
        <f t="shared" si="2"/>
        <v>10</v>
      </c>
      <c r="B17" s="72"/>
      <c r="C17" s="73"/>
      <c r="D17" s="72"/>
      <c r="E17" s="74"/>
      <c r="F17" s="51">
        <v>0</v>
      </c>
      <c r="G17" s="52">
        <v>0</v>
      </c>
      <c r="H17" s="53"/>
      <c r="I17" s="54"/>
      <c r="J17" s="54"/>
      <c r="K17" s="53"/>
      <c r="L17" s="55">
        <f t="shared" si="1"/>
        <v>0</v>
      </c>
      <c r="M17" s="56">
        <f t="shared" si="0"/>
        <v>0</v>
      </c>
      <c r="N17" s="4"/>
      <c r="O17" s="4"/>
      <c r="P17" s="30"/>
      <c r="Q17" s="45"/>
      <c r="R17" s="32"/>
      <c r="S17" s="33"/>
      <c r="T17" s="33"/>
      <c r="U17" s="33"/>
      <c r="V17" s="33"/>
      <c r="W17" s="33"/>
      <c r="X17" s="33"/>
      <c r="Y17" s="33"/>
      <c r="Z17" s="34"/>
      <c r="AA17" s="34"/>
      <c r="AB17" s="34"/>
      <c r="AC17" s="34"/>
      <c r="AD17" s="34"/>
    </row>
    <row r="18" spans="1:30" s="35" customFormat="1" ht="11.25">
      <c r="A18" s="57">
        <f t="shared" si="2"/>
        <v>11</v>
      </c>
      <c r="B18" s="72"/>
      <c r="C18" s="73"/>
      <c r="D18" s="72"/>
      <c r="E18" s="74"/>
      <c r="F18" s="51">
        <v>0</v>
      </c>
      <c r="G18" s="52">
        <v>0</v>
      </c>
      <c r="H18" s="53"/>
      <c r="I18" s="54"/>
      <c r="J18" s="54"/>
      <c r="K18" s="53"/>
      <c r="L18" s="55">
        <f t="shared" si="1"/>
        <v>0</v>
      </c>
      <c r="M18" s="56">
        <f t="shared" si="0"/>
        <v>0</v>
      </c>
      <c r="N18" s="4"/>
      <c r="O18" s="4"/>
      <c r="P18" s="30"/>
      <c r="Q18" s="45"/>
      <c r="R18" s="32"/>
      <c r="S18" s="33"/>
      <c r="T18" s="33"/>
      <c r="U18" s="33"/>
      <c r="V18" s="33"/>
      <c r="W18" s="33"/>
      <c r="X18" s="33"/>
      <c r="Y18" s="33"/>
      <c r="Z18" s="34"/>
      <c r="AA18" s="34"/>
      <c r="AB18" s="34"/>
      <c r="AC18" s="34"/>
      <c r="AD18" s="34"/>
    </row>
    <row r="19" spans="1:30" s="35" customFormat="1" ht="11.25">
      <c r="A19" s="57">
        <f t="shared" si="2"/>
        <v>12</v>
      </c>
      <c r="B19" s="72"/>
      <c r="C19" s="73"/>
      <c r="D19" s="72"/>
      <c r="E19" s="74"/>
      <c r="F19" s="51">
        <v>0</v>
      </c>
      <c r="G19" s="52">
        <v>0</v>
      </c>
      <c r="H19" s="53"/>
      <c r="I19" s="54"/>
      <c r="J19" s="54"/>
      <c r="K19" s="53"/>
      <c r="L19" s="55">
        <f t="shared" si="1"/>
        <v>0</v>
      </c>
      <c r="M19" s="56">
        <f t="shared" si="0"/>
        <v>0</v>
      </c>
      <c r="N19" s="4"/>
      <c r="O19" s="4"/>
      <c r="P19" s="30"/>
      <c r="Q19" s="45"/>
      <c r="R19" s="32"/>
      <c r="S19" s="33"/>
      <c r="T19" s="33"/>
      <c r="U19" s="33"/>
      <c r="V19" s="33"/>
      <c r="W19" s="33"/>
      <c r="X19" s="33"/>
      <c r="Y19" s="33"/>
      <c r="Z19" s="34"/>
      <c r="AA19" s="34"/>
      <c r="AB19" s="34"/>
      <c r="AC19" s="34"/>
      <c r="AD19" s="34"/>
    </row>
    <row r="20" spans="1:30" s="35" customFormat="1" ht="11.25">
      <c r="A20" s="57">
        <f t="shared" si="2"/>
        <v>13</v>
      </c>
      <c r="B20" s="72"/>
      <c r="C20" s="73"/>
      <c r="D20" s="72"/>
      <c r="E20" s="74"/>
      <c r="F20" s="51">
        <v>0</v>
      </c>
      <c r="G20" s="52">
        <v>0</v>
      </c>
      <c r="H20" s="53"/>
      <c r="I20" s="54"/>
      <c r="J20" s="54"/>
      <c r="K20" s="53"/>
      <c r="L20" s="55">
        <f t="shared" si="1"/>
        <v>0</v>
      </c>
      <c r="M20" s="56">
        <f t="shared" si="0"/>
        <v>0</v>
      </c>
      <c r="N20" s="4"/>
      <c r="O20" s="4"/>
      <c r="P20" s="30"/>
      <c r="Q20" s="45"/>
      <c r="R20" s="32"/>
      <c r="S20" s="33"/>
      <c r="T20" s="33"/>
      <c r="U20" s="33"/>
      <c r="V20" s="33"/>
      <c r="W20" s="33"/>
      <c r="X20" s="33"/>
      <c r="Y20" s="33"/>
      <c r="Z20" s="34"/>
      <c r="AA20" s="34"/>
      <c r="AB20" s="34"/>
      <c r="AC20" s="34"/>
      <c r="AD20" s="34"/>
    </row>
    <row r="21" spans="1:30" s="35" customFormat="1" ht="11.25">
      <c r="A21" s="57">
        <f t="shared" si="2"/>
        <v>14</v>
      </c>
      <c r="B21" s="72"/>
      <c r="C21" s="73"/>
      <c r="D21" s="72"/>
      <c r="E21" s="74"/>
      <c r="F21" s="51">
        <v>0</v>
      </c>
      <c r="G21" s="52">
        <v>0</v>
      </c>
      <c r="H21" s="53"/>
      <c r="I21" s="54"/>
      <c r="J21" s="54"/>
      <c r="K21" s="53"/>
      <c r="L21" s="55">
        <f t="shared" si="1"/>
        <v>0</v>
      </c>
      <c r="M21" s="56">
        <f t="shared" si="0"/>
        <v>0</v>
      </c>
      <c r="N21" s="4"/>
      <c r="O21" s="4"/>
      <c r="P21" s="30"/>
      <c r="Q21" s="45"/>
      <c r="R21" s="32"/>
      <c r="S21" s="33"/>
      <c r="T21" s="33"/>
      <c r="U21" s="33"/>
      <c r="V21" s="33"/>
      <c r="W21" s="33"/>
      <c r="X21" s="33"/>
      <c r="Y21" s="33"/>
      <c r="Z21" s="34"/>
      <c r="AA21" s="34"/>
      <c r="AB21" s="34"/>
      <c r="AC21" s="34"/>
      <c r="AD21" s="34"/>
    </row>
    <row r="22" spans="1:30" s="35" customFormat="1" ht="11.25">
      <c r="A22" s="57">
        <f t="shared" si="2"/>
        <v>15</v>
      </c>
      <c r="B22" s="72"/>
      <c r="C22" s="73"/>
      <c r="D22" s="72"/>
      <c r="E22" s="74"/>
      <c r="F22" s="51">
        <v>0</v>
      </c>
      <c r="G22" s="52">
        <v>0</v>
      </c>
      <c r="H22" s="53"/>
      <c r="I22" s="54"/>
      <c r="J22" s="54"/>
      <c r="K22" s="53"/>
      <c r="L22" s="55">
        <f t="shared" si="1"/>
        <v>0</v>
      </c>
      <c r="M22" s="56">
        <f t="shared" si="0"/>
        <v>0</v>
      </c>
      <c r="N22" s="4"/>
      <c r="O22" s="4"/>
      <c r="P22" s="30"/>
      <c r="Q22" s="45"/>
      <c r="R22" s="32"/>
      <c r="S22" s="33"/>
      <c r="T22" s="33"/>
      <c r="U22" s="33"/>
      <c r="V22" s="33"/>
      <c r="W22" s="33"/>
      <c r="X22" s="33"/>
      <c r="Y22" s="33"/>
      <c r="Z22" s="34"/>
      <c r="AA22" s="34"/>
      <c r="AB22" s="34"/>
      <c r="AC22" s="34"/>
      <c r="AD22" s="34"/>
    </row>
    <row r="23" spans="1:30" s="35" customFormat="1" ht="11.25">
      <c r="A23" s="57">
        <f t="shared" si="2"/>
        <v>16</v>
      </c>
      <c r="B23" s="72"/>
      <c r="C23" s="73"/>
      <c r="D23" s="72"/>
      <c r="E23" s="74"/>
      <c r="F23" s="51">
        <v>0</v>
      </c>
      <c r="G23" s="52">
        <v>0</v>
      </c>
      <c r="H23" s="53"/>
      <c r="I23" s="54"/>
      <c r="J23" s="54"/>
      <c r="K23" s="53"/>
      <c r="L23" s="55">
        <f t="shared" si="1"/>
        <v>0</v>
      </c>
      <c r="M23" s="56">
        <f t="shared" si="0"/>
        <v>0</v>
      </c>
      <c r="N23" s="4"/>
      <c r="O23" s="4"/>
      <c r="P23" s="30"/>
      <c r="Q23" s="45"/>
      <c r="R23" s="32"/>
      <c r="S23" s="33"/>
      <c r="T23" s="33"/>
      <c r="U23" s="33"/>
      <c r="V23" s="33"/>
      <c r="W23" s="33"/>
      <c r="X23" s="33"/>
      <c r="Y23" s="33"/>
      <c r="Z23" s="34"/>
      <c r="AA23" s="34"/>
      <c r="AB23" s="34"/>
      <c r="AC23" s="34"/>
      <c r="AD23" s="34"/>
    </row>
    <row r="24" spans="1:30" s="35" customFormat="1" ht="11.25">
      <c r="A24" s="57">
        <f t="shared" si="2"/>
        <v>17</v>
      </c>
      <c r="B24" s="72"/>
      <c r="C24" s="73"/>
      <c r="D24" s="72"/>
      <c r="E24" s="74"/>
      <c r="F24" s="51">
        <v>0</v>
      </c>
      <c r="G24" s="52">
        <v>0</v>
      </c>
      <c r="H24" s="53"/>
      <c r="I24" s="54"/>
      <c r="J24" s="54"/>
      <c r="K24" s="53"/>
      <c r="L24" s="55">
        <f t="shared" si="1"/>
        <v>0</v>
      </c>
      <c r="M24" s="56">
        <f t="shared" si="0"/>
        <v>0</v>
      </c>
      <c r="N24" s="4"/>
      <c r="O24" s="4"/>
      <c r="P24" s="30"/>
      <c r="Q24" s="45"/>
      <c r="R24" s="32"/>
      <c r="S24" s="33"/>
      <c r="T24" s="33"/>
      <c r="U24" s="33"/>
      <c r="V24" s="33"/>
      <c r="W24" s="33"/>
      <c r="X24" s="33"/>
      <c r="Y24" s="33"/>
      <c r="Z24" s="34"/>
      <c r="AA24" s="34"/>
      <c r="AB24" s="34"/>
      <c r="AC24" s="34"/>
      <c r="AD24" s="34"/>
    </row>
    <row r="25" spans="1:30" s="35" customFormat="1" ht="11.25">
      <c r="A25" s="57">
        <f t="shared" si="2"/>
        <v>18</v>
      </c>
      <c r="B25" s="72"/>
      <c r="C25" s="73"/>
      <c r="D25" s="72"/>
      <c r="E25" s="74"/>
      <c r="F25" s="51">
        <v>0</v>
      </c>
      <c r="G25" s="52">
        <v>0</v>
      </c>
      <c r="H25" s="53"/>
      <c r="I25" s="54"/>
      <c r="J25" s="54"/>
      <c r="K25" s="53"/>
      <c r="L25" s="55">
        <f t="shared" si="1"/>
        <v>0</v>
      </c>
      <c r="M25" s="56">
        <f t="shared" si="0"/>
        <v>0</v>
      </c>
      <c r="N25" s="4"/>
      <c r="O25" s="4"/>
      <c r="P25" s="30"/>
      <c r="Q25" s="45"/>
      <c r="R25" s="32"/>
      <c r="S25" s="33"/>
      <c r="T25" s="33"/>
      <c r="U25" s="33"/>
      <c r="V25" s="33"/>
      <c r="W25" s="33"/>
      <c r="X25" s="33"/>
      <c r="Y25" s="33"/>
      <c r="Z25" s="34"/>
      <c r="AA25" s="34"/>
      <c r="AB25" s="34"/>
      <c r="AC25" s="34"/>
      <c r="AD25" s="34"/>
    </row>
    <row r="26" spans="1:30" s="35" customFormat="1" ht="11.25">
      <c r="A26" s="57">
        <f t="shared" si="2"/>
        <v>19</v>
      </c>
      <c r="B26" s="72"/>
      <c r="C26" s="73"/>
      <c r="D26" s="72"/>
      <c r="E26" s="74"/>
      <c r="F26" s="51">
        <v>0</v>
      </c>
      <c r="G26" s="52">
        <v>0</v>
      </c>
      <c r="H26" s="53"/>
      <c r="I26" s="54"/>
      <c r="J26" s="54"/>
      <c r="K26" s="53"/>
      <c r="L26" s="55">
        <f t="shared" si="1"/>
        <v>0</v>
      </c>
      <c r="M26" s="56">
        <f t="shared" si="0"/>
        <v>0</v>
      </c>
      <c r="N26" s="4"/>
      <c r="O26" s="4"/>
      <c r="P26" s="30"/>
      <c r="Q26" s="45"/>
      <c r="R26" s="32"/>
      <c r="S26" s="33"/>
      <c r="T26" s="33"/>
      <c r="U26" s="33"/>
      <c r="V26" s="33"/>
      <c r="W26" s="33"/>
      <c r="X26" s="33"/>
      <c r="Y26" s="33"/>
      <c r="Z26" s="34"/>
      <c r="AA26" s="34"/>
      <c r="AB26" s="34"/>
      <c r="AC26" s="34"/>
      <c r="AD26" s="34"/>
    </row>
    <row r="27" spans="1:30" s="35" customFormat="1" ht="11.25">
      <c r="A27" s="57">
        <f t="shared" si="2"/>
        <v>20</v>
      </c>
      <c r="B27" s="72"/>
      <c r="C27" s="73"/>
      <c r="D27" s="72"/>
      <c r="E27" s="74"/>
      <c r="F27" s="51">
        <v>0</v>
      </c>
      <c r="G27" s="52">
        <v>0</v>
      </c>
      <c r="H27" s="53"/>
      <c r="I27" s="54"/>
      <c r="J27" s="54"/>
      <c r="K27" s="53"/>
      <c r="L27" s="55">
        <f t="shared" si="1"/>
        <v>0</v>
      </c>
      <c r="M27" s="56">
        <f t="shared" si="0"/>
        <v>0</v>
      </c>
      <c r="N27" s="4"/>
      <c r="O27" s="4"/>
      <c r="P27" s="30"/>
      <c r="Q27" s="45"/>
      <c r="R27" s="32"/>
      <c r="S27" s="33"/>
      <c r="T27" s="33"/>
      <c r="U27" s="33"/>
      <c r="V27" s="33"/>
      <c r="W27" s="33"/>
      <c r="X27" s="33"/>
      <c r="Y27" s="33"/>
      <c r="Z27" s="34"/>
      <c r="AA27" s="34"/>
      <c r="AB27" s="34"/>
      <c r="AC27" s="34"/>
      <c r="AD27" s="34"/>
    </row>
    <row r="28" spans="1:30" s="35" customFormat="1" ht="11.25">
      <c r="A28" s="57">
        <f t="shared" si="2"/>
        <v>21</v>
      </c>
      <c r="B28" s="72"/>
      <c r="C28" s="73"/>
      <c r="D28" s="72"/>
      <c r="E28" s="74"/>
      <c r="F28" s="51">
        <v>0</v>
      </c>
      <c r="G28" s="52">
        <v>0</v>
      </c>
      <c r="H28" s="53"/>
      <c r="I28" s="54"/>
      <c r="J28" s="54"/>
      <c r="K28" s="53"/>
      <c r="L28" s="55">
        <f t="shared" si="1"/>
        <v>0</v>
      </c>
      <c r="M28" s="56">
        <f t="shared" si="0"/>
        <v>0</v>
      </c>
      <c r="N28" s="4"/>
      <c r="O28" s="4"/>
      <c r="P28" s="30"/>
      <c r="Q28" s="45"/>
      <c r="R28" s="32"/>
      <c r="S28" s="33"/>
      <c r="T28" s="33"/>
      <c r="U28" s="33"/>
      <c r="V28" s="33"/>
      <c r="W28" s="33"/>
      <c r="X28" s="33"/>
      <c r="Y28" s="33"/>
      <c r="Z28" s="34"/>
      <c r="AA28" s="34"/>
      <c r="AB28" s="34"/>
      <c r="AC28" s="34"/>
      <c r="AD28" s="34"/>
    </row>
    <row r="29" spans="1:30" s="35" customFormat="1" ht="11.25">
      <c r="A29" s="57">
        <f t="shared" si="2"/>
        <v>22</v>
      </c>
      <c r="B29" s="72"/>
      <c r="C29" s="73"/>
      <c r="D29" s="72"/>
      <c r="E29" s="74"/>
      <c r="F29" s="51">
        <v>0</v>
      </c>
      <c r="G29" s="52">
        <v>0</v>
      </c>
      <c r="H29" s="53"/>
      <c r="I29" s="54"/>
      <c r="J29" s="54"/>
      <c r="K29" s="53"/>
      <c r="L29" s="55">
        <f t="shared" si="1"/>
        <v>0</v>
      </c>
      <c r="M29" s="56">
        <f t="shared" si="0"/>
        <v>0</v>
      </c>
      <c r="N29" s="4"/>
      <c r="O29" s="4"/>
      <c r="P29" s="30"/>
      <c r="Q29" s="45"/>
      <c r="R29" s="32"/>
      <c r="S29" s="33"/>
      <c r="T29" s="33"/>
      <c r="U29" s="33"/>
      <c r="V29" s="33"/>
      <c r="W29" s="33"/>
      <c r="X29" s="33"/>
      <c r="Y29" s="33"/>
      <c r="Z29" s="34"/>
      <c r="AA29" s="34"/>
      <c r="AB29" s="34"/>
      <c r="AC29" s="34"/>
      <c r="AD29" s="34"/>
    </row>
    <row r="30" spans="1:30" s="35" customFormat="1" ht="11.25">
      <c r="A30" s="57">
        <f t="shared" si="2"/>
        <v>23</v>
      </c>
      <c r="B30" s="72"/>
      <c r="C30" s="73"/>
      <c r="D30" s="72"/>
      <c r="E30" s="74"/>
      <c r="F30" s="51">
        <v>0</v>
      </c>
      <c r="G30" s="52">
        <v>0</v>
      </c>
      <c r="H30" s="53"/>
      <c r="I30" s="54"/>
      <c r="J30" s="54"/>
      <c r="K30" s="53"/>
      <c r="L30" s="55">
        <f t="shared" si="1"/>
        <v>0</v>
      </c>
      <c r="M30" s="56">
        <f t="shared" si="0"/>
        <v>0</v>
      </c>
      <c r="N30" s="4"/>
      <c r="O30" s="4"/>
      <c r="P30" s="30"/>
      <c r="Q30" s="45"/>
      <c r="R30" s="32"/>
      <c r="S30" s="33"/>
      <c r="T30" s="33"/>
      <c r="U30" s="33"/>
      <c r="V30" s="33"/>
      <c r="W30" s="33"/>
      <c r="X30" s="33"/>
      <c r="Y30" s="33"/>
      <c r="Z30" s="34"/>
      <c r="AA30" s="34"/>
      <c r="AB30" s="34"/>
      <c r="AC30" s="34"/>
      <c r="AD30" s="34"/>
    </row>
    <row r="31" spans="1:30" s="35" customFormat="1" ht="11.25">
      <c r="A31" s="57">
        <f t="shared" si="2"/>
        <v>24</v>
      </c>
      <c r="B31" s="72"/>
      <c r="C31" s="73"/>
      <c r="D31" s="72"/>
      <c r="E31" s="74"/>
      <c r="F31" s="51">
        <v>0</v>
      </c>
      <c r="G31" s="52">
        <v>0</v>
      </c>
      <c r="H31" s="53"/>
      <c r="I31" s="54"/>
      <c r="J31" s="54"/>
      <c r="K31" s="53"/>
      <c r="L31" s="55">
        <f t="shared" si="1"/>
        <v>0</v>
      </c>
      <c r="M31" s="56">
        <f t="shared" si="0"/>
        <v>0</v>
      </c>
      <c r="N31" s="4"/>
      <c r="O31" s="4"/>
      <c r="P31" s="30"/>
      <c r="Q31" s="45"/>
      <c r="R31" s="32"/>
      <c r="S31" s="33"/>
      <c r="T31" s="33"/>
      <c r="U31" s="33"/>
      <c r="V31" s="33"/>
      <c r="W31" s="33"/>
      <c r="X31" s="33"/>
      <c r="Y31" s="33"/>
      <c r="Z31" s="34"/>
      <c r="AA31" s="34"/>
      <c r="AB31" s="34"/>
      <c r="AC31" s="34"/>
      <c r="AD31" s="34"/>
    </row>
    <row r="32" spans="1:30" s="35" customFormat="1" ht="11.25">
      <c r="A32" s="57">
        <f t="shared" si="2"/>
        <v>25</v>
      </c>
      <c r="B32" s="72"/>
      <c r="C32" s="73"/>
      <c r="D32" s="72"/>
      <c r="E32" s="74"/>
      <c r="F32" s="51">
        <v>0</v>
      </c>
      <c r="G32" s="52">
        <v>0</v>
      </c>
      <c r="H32" s="53"/>
      <c r="I32" s="54"/>
      <c r="J32" s="54"/>
      <c r="K32" s="53"/>
      <c r="L32" s="55">
        <f t="shared" si="1"/>
        <v>0</v>
      </c>
      <c r="M32" s="56">
        <f t="shared" si="0"/>
        <v>0</v>
      </c>
      <c r="N32" s="4"/>
      <c r="O32" s="4"/>
      <c r="P32" s="30"/>
      <c r="Q32" s="45"/>
      <c r="R32" s="32"/>
      <c r="S32" s="33"/>
      <c r="T32" s="33"/>
      <c r="U32" s="33"/>
      <c r="V32" s="33"/>
      <c r="W32" s="33"/>
      <c r="X32" s="33"/>
      <c r="Y32" s="33"/>
      <c r="Z32" s="34"/>
      <c r="AA32" s="34"/>
      <c r="AB32" s="34"/>
      <c r="AC32" s="34"/>
      <c r="AD32" s="34"/>
    </row>
    <row r="33" spans="1:30" s="35" customFormat="1" ht="11.25" hidden="1">
      <c r="A33" s="57">
        <f t="shared" si="2"/>
        <v>26</v>
      </c>
      <c r="B33" s="72"/>
      <c r="C33" s="73"/>
      <c r="D33" s="72"/>
      <c r="E33" s="74"/>
      <c r="F33" s="51">
        <v>0</v>
      </c>
      <c r="G33" s="52">
        <v>0</v>
      </c>
      <c r="H33" s="53"/>
      <c r="I33" s="54"/>
      <c r="J33" s="54"/>
      <c r="K33" s="53"/>
      <c r="L33" s="55">
        <f t="shared" si="1"/>
        <v>0</v>
      </c>
      <c r="M33" s="56">
        <f t="shared" si="0"/>
        <v>0</v>
      </c>
      <c r="N33" s="4"/>
      <c r="O33" s="4"/>
      <c r="P33" s="30"/>
      <c r="Q33" s="45"/>
      <c r="R33" s="32"/>
      <c r="S33" s="33"/>
      <c r="T33" s="33"/>
      <c r="U33" s="33"/>
      <c r="V33" s="33"/>
      <c r="W33" s="33"/>
      <c r="X33" s="33"/>
      <c r="Y33" s="33"/>
      <c r="Z33" s="34"/>
      <c r="AA33" s="34"/>
      <c r="AB33" s="34"/>
      <c r="AC33" s="34"/>
      <c r="AD33" s="34"/>
    </row>
    <row r="34" spans="1:30" s="35" customFormat="1" ht="11.25" hidden="1">
      <c r="A34" s="57">
        <f t="shared" si="2"/>
        <v>27</v>
      </c>
      <c r="B34" s="72"/>
      <c r="C34" s="73"/>
      <c r="D34" s="72"/>
      <c r="E34" s="74"/>
      <c r="F34" s="51">
        <v>0</v>
      </c>
      <c r="G34" s="52">
        <v>0</v>
      </c>
      <c r="H34" s="53"/>
      <c r="I34" s="54"/>
      <c r="J34" s="54"/>
      <c r="K34" s="53"/>
      <c r="L34" s="55">
        <f t="shared" si="1"/>
        <v>0</v>
      </c>
      <c r="M34" s="56">
        <f t="shared" si="0"/>
        <v>0</v>
      </c>
      <c r="N34" s="4"/>
      <c r="O34" s="4"/>
      <c r="P34" s="30"/>
      <c r="Q34" s="45"/>
      <c r="R34" s="32"/>
      <c r="S34" s="33"/>
      <c r="T34" s="33"/>
      <c r="U34" s="33"/>
      <c r="V34" s="33"/>
      <c r="W34" s="33"/>
      <c r="X34" s="33"/>
      <c r="Y34" s="33"/>
      <c r="Z34" s="34"/>
      <c r="AA34" s="34"/>
      <c r="AB34" s="34"/>
      <c r="AC34" s="34"/>
      <c r="AD34" s="34"/>
    </row>
    <row r="35" spans="1:30" s="35" customFormat="1" ht="11.25" hidden="1">
      <c r="A35" s="57">
        <f t="shared" si="2"/>
        <v>28</v>
      </c>
      <c r="B35" s="72"/>
      <c r="C35" s="73"/>
      <c r="D35" s="72"/>
      <c r="E35" s="74"/>
      <c r="F35" s="51">
        <v>0</v>
      </c>
      <c r="G35" s="52">
        <v>0</v>
      </c>
      <c r="H35" s="53"/>
      <c r="I35" s="54"/>
      <c r="J35" s="54"/>
      <c r="K35" s="53"/>
      <c r="L35" s="55">
        <f t="shared" si="1"/>
        <v>0</v>
      </c>
      <c r="M35" s="56">
        <f t="shared" si="0"/>
        <v>0</v>
      </c>
      <c r="N35" s="4"/>
      <c r="O35" s="4"/>
      <c r="P35" s="30"/>
      <c r="Q35" s="45"/>
      <c r="R35" s="32"/>
      <c r="S35" s="33"/>
      <c r="T35" s="33"/>
      <c r="U35" s="33"/>
      <c r="V35" s="33"/>
      <c r="W35" s="33"/>
      <c r="X35" s="33"/>
      <c r="Y35" s="33"/>
      <c r="Z35" s="34"/>
      <c r="AA35" s="34"/>
      <c r="AB35" s="34"/>
      <c r="AC35" s="34"/>
      <c r="AD35" s="34"/>
    </row>
    <row r="36" spans="1:30" s="35" customFormat="1" ht="11.25" hidden="1">
      <c r="A36" s="57">
        <f t="shared" si="2"/>
        <v>29</v>
      </c>
      <c r="B36" s="72"/>
      <c r="C36" s="73"/>
      <c r="D36" s="72"/>
      <c r="E36" s="74"/>
      <c r="F36" s="51">
        <v>0</v>
      </c>
      <c r="G36" s="52">
        <v>0</v>
      </c>
      <c r="H36" s="53"/>
      <c r="I36" s="54"/>
      <c r="J36" s="54"/>
      <c r="K36" s="53"/>
      <c r="L36" s="55">
        <f t="shared" si="1"/>
        <v>0</v>
      </c>
      <c r="M36" s="56">
        <f t="shared" si="0"/>
        <v>0</v>
      </c>
      <c r="N36" s="4"/>
      <c r="O36" s="4"/>
      <c r="P36" s="30"/>
      <c r="Q36" s="45"/>
      <c r="R36" s="32"/>
      <c r="S36" s="33"/>
      <c r="T36" s="33"/>
      <c r="U36" s="33"/>
      <c r="V36" s="33"/>
      <c r="W36" s="33"/>
      <c r="X36" s="33"/>
      <c r="Y36" s="33"/>
      <c r="Z36" s="34"/>
      <c r="AA36" s="34"/>
      <c r="AB36" s="34"/>
      <c r="AC36" s="34"/>
      <c r="AD36" s="34"/>
    </row>
    <row r="37" spans="1:30" s="35" customFormat="1" ht="11.25" hidden="1">
      <c r="A37" s="57">
        <f t="shared" si="2"/>
        <v>30</v>
      </c>
      <c r="B37" s="72"/>
      <c r="C37" s="73"/>
      <c r="D37" s="72"/>
      <c r="E37" s="74"/>
      <c r="F37" s="51">
        <v>0</v>
      </c>
      <c r="G37" s="52">
        <v>0</v>
      </c>
      <c r="H37" s="53"/>
      <c r="I37" s="54"/>
      <c r="J37" s="54"/>
      <c r="K37" s="53"/>
      <c r="L37" s="55">
        <f t="shared" si="1"/>
        <v>0</v>
      </c>
      <c r="M37" s="56">
        <f t="shared" si="0"/>
        <v>0</v>
      </c>
      <c r="N37" s="4"/>
      <c r="O37" s="4"/>
      <c r="P37" s="30"/>
      <c r="Q37" s="45"/>
      <c r="R37" s="32"/>
      <c r="S37" s="33"/>
      <c r="T37" s="33"/>
      <c r="U37" s="33"/>
      <c r="V37" s="33"/>
      <c r="W37" s="33"/>
      <c r="X37" s="33"/>
      <c r="Y37" s="33"/>
      <c r="Z37" s="34"/>
      <c r="AA37" s="34"/>
      <c r="AB37" s="34"/>
      <c r="AC37" s="34"/>
      <c r="AD37" s="34"/>
    </row>
    <row r="38" spans="1:30" s="35" customFormat="1" ht="11.25" hidden="1">
      <c r="A38" s="57">
        <f t="shared" si="2"/>
        <v>31</v>
      </c>
      <c r="B38" s="72"/>
      <c r="C38" s="73"/>
      <c r="D38" s="72"/>
      <c r="E38" s="74"/>
      <c r="F38" s="51">
        <v>0</v>
      </c>
      <c r="G38" s="52">
        <v>0</v>
      </c>
      <c r="H38" s="53"/>
      <c r="I38" s="54"/>
      <c r="J38" s="54"/>
      <c r="K38" s="53"/>
      <c r="L38" s="55">
        <f t="shared" si="1"/>
        <v>0</v>
      </c>
      <c r="M38" s="56">
        <f t="shared" si="0"/>
        <v>0</v>
      </c>
      <c r="N38" s="4"/>
      <c r="O38" s="4"/>
      <c r="P38" s="30"/>
      <c r="Q38" s="45"/>
      <c r="R38" s="32"/>
      <c r="S38" s="33"/>
      <c r="T38" s="33"/>
      <c r="U38" s="33"/>
      <c r="V38" s="33"/>
      <c r="W38" s="33"/>
      <c r="X38" s="33"/>
      <c r="Y38" s="33"/>
      <c r="Z38" s="34"/>
      <c r="AA38" s="34"/>
      <c r="AB38" s="34"/>
      <c r="AC38" s="34"/>
      <c r="AD38" s="34"/>
    </row>
    <row r="39" spans="1:30" s="35" customFormat="1" ht="11.25" hidden="1">
      <c r="A39" s="57">
        <f t="shared" si="2"/>
        <v>32</v>
      </c>
      <c r="B39" s="72"/>
      <c r="C39" s="73"/>
      <c r="D39" s="72"/>
      <c r="E39" s="74"/>
      <c r="F39" s="51">
        <v>0</v>
      </c>
      <c r="G39" s="52">
        <v>0</v>
      </c>
      <c r="H39" s="53"/>
      <c r="I39" s="54"/>
      <c r="J39" s="54"/>
      <c r="K39" s="53"/>
      <c r="L39" s="55">
        <f t="shared" si="1"/>
        <v>0</v>
      </c>
      <c r="M39" s="56">
        <f t="shared" si="0"/>
        <v>0</v>
      </c>
      <c r="N39" s="4"/>
      <c r="O39" s="4"/>
      <c r="P39" s="30"/>
      <c r="Q39" s="45"/>
      <c r="R39" s="32"/>
      <c r="S39" s="33"/>
      <c r="T39" s="33"/>
      <c r="U39" s="33"/>
      <c r="V39" s="33"/>
      <c r="W39" s="33"/>
      <c r="X39" s="33"/>
      <c r="Y39" s="33"/>
      <c r="Z39" s="34"/>
      <c r="AA39" s="34"/>
      <c r="AB39" s="34"/>
      <c r="AC39" s="34"/>
      <c r="AD39" s="34"/>
    </row>
    <row r="40" spans="1:30" s="35" customFormat="1" ht="11.25" hidden="1">
      <c r="A40" s="57">
        <f t="shared" si="2"/>
        <v>33</v>
      </c>
      <c r="B40" s="72"/>
      <c r="C40" s="73"/>
      <c r="D40" s="72"/>
      <c r="E40" s="74"/>
      <c r="F40" s="51">
        <v>0</v>
      </c>
      <c r="G40" s="52">
        <v>0</v>
      </c>
      <c r="H40" s="53"/>
      <c r="I40" s="54"/>
      <c r="J40" s="54"/>
      <c r="K40" s="53"/>
      <c r="L40" s="55">
        <f t="shared" si="1"/>
        <v>0</v>
      </c>
      <c r="M40" s="56">
        <f t="shared" si="0"/>
        <v>0</v>
      </c>
      <c r="N40" s="4"/>
      <c r="O40" s="4"/>
      <c r="P40" s="30"/>
      <c r="Q40" s="45"/>
      <c r="R40" s="32"/>
      <c r="S40" s="33"/>
      <c r="T40" s="33"/>
      <c r="U40" s="33"/>
      <c r="V40" s="33"/>
      <c r="W40" s="33"/>
      <c r="X40" s="33"/>
      <c r="Y40" s="33"/>
      <c r="Z40" s="34"/>
      <c r="AA40" s="34"/>
      <c r="AB40" s="34"/>
      <c r="AC40" s="34"/>
      <c r="AD40" s="34"/>
    </row>
    <row r="41" spans="1:30" s="35" customFormat="1" ht="11.25" hidden="1">
      <c r="A41" s="57">
        <f t="shared" si="2"/>
        <v>34</v>
      </c>
      <c r="B41" s="72"/>
      <c r="C41" s="73"/>
      <c r="D41" s="72"/>
      <c r="E41" s="74"/>
      <c r="F41" s="51">
        <v>0</v>
      </c>
      <c r="G41" s="52">
        <v>0</v>
      </c>
      <c r="H41" s="53"/>
      <c r="I41" s="54"/>
      <c r="J41" s="54"/>
      <c r="K41" s="53"/>
      <c r="L41" s="55">
        <f t="shared" si="1"/>
        <v>0</v>
      </c>
      <c r="M41" s="56">
        <f t="shared" si="0"/>
        <v>0</v>
      </c>
      <c r="N41" s="4"/>
      <c r="O41" s="4"/>
      <c r="P41" s="30"/>
      <c r="Q41" s="45"/>
      <c r="R41" s="32"/>
      <c r="S41" s="33"/>
      <c r="T41" s="33"/>
      <c r="U41" s="33"/>
      <c r="V41" s="33"/>
      <c r="W41" s="33"/>
      <c r="X41" s="33"/>
      <c r="Y41" s="33"/>
      <c r="Z41" s="34"/>
      <c r="AA41" s="34"/>
      <c r="AB41" s="34"/>
      <c r="AC41" s="34"/>
      <c r="AD41" s="34"/>
    </row>
    <row r="42" spans="1:30" s="35" customFormat="1" ht="11.25" hidden="1">
      <c r="A42" s="57">
        <f t="shared" si="2"/>
        <v>35</v>
      </c>
      <c r="B42" s="72"/>
      <c r="C42" s="73"/>
      <c r="D42" s="72"/>
      <c r="E42" s="74"/>
      <c r="F42" s="51">
        <v>0</v>
      </c>
      <c r="G42" s="52">
        <v>0</v>
      </c>
      <c r="H42" s="53"/>
      <c r="I42" s="54"/>
      <c r="J42" s="54"/>
      <c r="K42" s="53"/>
      <c r="L42" s="55">
        <f t="shared" si="1"/>
        <v>0</v>
      </c>
      <c r="M42" s="56">
        <f t="shared" si="0"/>
        <v>0</v>
      </c>
      <c r="N42" s="4"/>
      <c r="O42" s="4"/>
      <c r="P42" s="30"/>
      <c r="Q42" s="45"/>
      <c r="R42" s="32"/>
      <c r="S42" s="33"/>
      <c r="T42" s="33"/>
      <c r="U42" s="33"/>
      <c r="V42" s="33"/>
      <c r="W42" s="33"/>
      <c r="X42" s="33"/>
      <c r="Y42" s="33"/>
      <c r="Z42" s="34"/>
      <c r="AA42" s="34"/>
      <c r="AB42" s="34"/>
      <c r="AC42" s="34"/>
      <c r="AD42" s="34"/>
    </row>
    <row r="43" spans="1:30" s="35" customFormat="1" ht="11.25" hidden="1">
      <c r="A43" s="57">
        <f t="shared" si="2"/>
        <v>36</v>
      </c>
      <c r="B43" s="72"/>
      <c r="C43" s="73"/>
      <c r="D43" s="72"/>
      <c r="E43" s="74"/>
      <c r="F43" s="51">
        <v>0</v>
      </c>
      <c r="G43" s="52">
        <v>0</v>
      </c>
      <c r="H43" s="53"/>
      <c r="I43" s="54"/>
      <c r="J43" s="54"/>
      <c r="K43" s="53"/>
      <c r="L43" s="55">
        <f t="shared" si="1"/>
        <v>0</v>
      </c>
      <c r="M43" s="56">
        <f t="shared" si="0"/>
        <v>0</v>
      </c>
      <c r="N43" s="4"/>
      <c r="O43" s="4"/>
      <c r="P43" s="30"/>
      <c r="Q43" s="45"/>
      <c r="R43" s="32"/>
      <c r="S43" s="33"/>
      <c r="T43" s="33"/>
      <c r="U43" s="33"/>
      <c r="V43" s="33"/>
      <c r="W43" s="33"/>
      <c r="X43" s="33"/>
      <c r="Y43" s="33"/>
      <c r="Z43" s="34"/>
      <c r="AA43" s="34"/>
      <c r="AB43" s="34"/>
      <c r="AC43" s="34"/>
      <c r="AD43" s="34"/>
    </row>
    <row r="44" spans="1:30" s="35" customFormat="1" ht="11.25" hidden="1">
      <c r="A44" s="57">
        <f t="shared" si="2"/>
        <v>37</v>
      </c>
      <c r="B44" s="72"/>
      <c r="C44" s="73"/>
      <c r="D44" s="72"/>
      <c r="E44" s="74"/>
      <c r="F44" s="51">
        <v>0</v>
      </c>
      <c r="G44" s="52">
        <v>0</v>
      </c>
      <c r="H44" s="53"/>
      <c r="I44" s="54"/>
      <c r="J44" s="54"/>
      <c r="K44" s="53"/>
      <c r="L44" s="55">
        <f t="shared" si="1"/>
        <v>0</v>
      </c>
      <c r="M44" s="56">
        <f t="shared" si="0"/>
        <v>0</v>
      </c>
      <c r="N44" s="4"/>
      <c r="O44" s="4"/>
      <c r="P44" s="30"/>
      <c r="Q44" s="45"/>
      <c r="R44" s="32"/>
      <c r="S44" s="33"/>
      <c r="T44" s="33"/>
      <c r="U44" s="33"/>
      <c r="V44" s="33"/>
      <c r="W44" s="33"/>
      <c r="X44" s="33"/>
      <c r="Y44" s="33"/>
      <c r="Z44" s="34"/>
      <c r="AA44" s="34"/>
      <c r="AB44" s="34"/>
      <c r="AC44" s="34"/>
      <c r="AD44" s="34"/>
    </row>
    <row r="45" spans="1:30" s="35" customFormat="1" ht="11.25" hidden="1">
      <c r="A45" s="57">
        <f t="shared" si="2"/>
        <v>38</v>
      </c>
      <c r="B45" s="72"/>
      <c r="C45" s="73"/>
      <c r="D45" s="72"/>
      <c r="E45" s="74"/>
      <c r="F45" s="51">
        <v>0</v>
      </c>
      <c r="G45" s="52">
        <v>0</v>
      </c>
      <c r="H45" s="53"/>
      <c r="I45" s="54"/>
      <c r="J45" s="54"/>
      <c r="K45" s="53"/>
      <c r="L45" s="55">
        <f t="shared" si="1"/>
        <v>0</v>
      </c>
      <c r="M45" s="56">
        <f t="shared" si="0"/>
        <v>0</v>
      </c>
      <c r="N45" s="4"/>
      <c r="O45" s="4"/>
      <c r="P45" s="30"/>
      <c r="Q45" s="45"/>
      <c r="R45" s="32"/>
      <c r="S45" s="33"/>
      <c r="T45" s="33"/>
      <c r="U45" s="33"/>
      <c r="V45" s="33"/>
      <c r="W45" s="33"/>
      <c r="X45" s="33"/>
      <c r="Y45" s="33"/>
      <c r="Z45" s="34"/>
      <c r="AA45" s="34"/>
      <c r="AB45" s="34"/>
      <c r="AC45" s="34"/>
      <c r="AD45" s="34"/>
    </row>
    <row r="46" spans="1:30" s="35" customFormat="1" ht="11.25" hidden="1">
      <c r="A46" s="57">
        <f t="shared" si="2"/>
        <v>39</v>
      </c>
      <c r="B46" s="72"/>
      <c r="C46" s="73"/>
      <c r="D46" s="72"/>
      <c r="E46" s="74"/>
      <c r="F46" s="51">
        <v>0</v>
      </c>
      <c r="G46" s="52">
        <v>0</v>
      </c>
      <c r="H46" s="53"/>
      <c r="I46" s="54"/>
      <c r="J46" s="54"/>
      <c r="K46" s="53"/>
      <c r="L46" s="55">
        <f t="shared" si="1"/>
        <v>0</v>
      </c>
      <c r="M46" s="56">
        <f t="shared" si="0"/>
        <v>0</v>
      </c>
      <c r="N46" s="4"/>
      <c r="O46" s="4"/>
      <c r="P46" s="30"/>
      <c r="Q46" s="45"/>
      <c r="R46" s="32"/>
      <c r="S46" s="33"/>
      <c r="T46" s="33"/>
      <c r="U46" s="33"/>
      <c r="V46" s="33"/>
      <c r="W46" s="33"/>
      <c r="X46" s="33"/>
      <c r="Y46" s="33"/>
      <c r="Z46" s="34"/>
      <c r="AA46" s="34"/>
      <c r="AB46" s="34"/>
      <c r="AC46" s="34"/>
      <c r="AD46" s="34"/>
    </row>
    <row r="47" spans="1:30" s="35" customFormat="1" ht="11.25" hidden="1">
      <c r="A47" s="57">
        <f t="shared" si="2"/>
        <v>40</v>
      </c>
      <c r="B47" s="72"/>
      <c r="C47" s="73"/>
      <c r="D47" s="72"/>
      <c r="E47" s="74"/>
      <c r="F47" s="51">
        <v>0</v>
      </c>
      <c r="G47" s="52">
        <v>0</v>
      </c>
      <c r="H47" s="53"/>
      <c r="I47" s="54"/>
      <c r="J47" s="54"/>
      <c r="K47" s="53"/>
      <c r="L47" s="55">
        <f t="shared" si="1"/>
        <v>0</v>
      </c>
      <c r="M47" s="56">
        <f t="shared" si="0"/>
        <v>0</v>
      </c>
      <c r="N47" s="4"/>
      <c r="O47" s="4"/>
      <c r="P47" s="30"/>
      <c r="Q47" s="45"/>
      <c r="R47" s="32"/>
      <c r="S47" s="33"/>
      <c r="T47" s="33"/>
      <c r="U47" s="33"/>
      <c r="V47" s="33"/>
      <c r="W47" s="33"/>
      <c r="X47" s="33"/>
      <c r="Y47" s="33"/>
      <c r="Z47" s="34"/>
      <c r="AA47" s="34"/>
      <c r="AB47" s="34"/>
      <c r="AC47" s="34"/>
      <c r="AD47" s="34"/>
    </row>
    <row r="48" spans="1:30" s="35" customFormat="1" ht="11.25" hidden="1">
      <c r="A48" s="57">
        <f t="shared" si="2"/>
        <v>41</v>
      </c>
      <c r="B48" s="72"/>
      <c r="C48" s="73"/>
      <c r="D48" s="72"/>
      <c r="E48" s="74"/>
      <c r="F48" s="51">
        <v>0</v>
      </c>
      <c r="G48" s="52">
        <v>0</v>
      </c>
      <c r="H48" s="53"/>
      <c r="I48" s="54"/>
      <c r="J48" s="54"/>
      <c r="K48" s="53"/>
      <c r="L48" s="55">
        <f t="shared" si="1"/>
        <v>0</v>
      </c>
      <c r="M48" s="56">
        <f t="shared" si="0"/>
        <v>0</v>
      </c>
      <c r="N48" s="4"/>
      <c r="O48" s="4"/>
      <c r="P48" s="30"/>
      <c r="Q48" s="45"/>
      <c r="R48" s="32"/>
      <c r="S48" s="33"/>
      <c r="T48" s="33"/>
      <c r="U48" s="33"/>
      <c r="V48" s="33"/>
      <c r="W48" s="33"/>
      <c r="X48" s="33"/>
      <c r="Y48" s="33"/>
      <c r="Z48" s="34"/>
      <c r="AA48" s="34"/>
      <c r="AB48" s="34"/>
      <c r="AC48" s="34"/>
      <c r="AD48" s="34"/>
    </row>
    <row r="49" spans="1:30" s="35" customFormat="1" ht="11.25" hidden="1">
      <c r="A49" s="57">
        <f t="shared" si="2"/>
        <v>42</v>
      </c>
      <c r="B49" s="72"/>
      <c r="C49" s="73"/>
      <c r="D49" s="72"/>
      <c r="E49" s="74"/>
      <c r="F49" s="51">
        <v>0</v>
      </c>
      <c r="G49" s="52">
        <v>0</v>
      </c>
      <c r="H49" s="53"/>
      <c r="I49" s="54"/>
      <c r="J49" s="54"/>
      <c r="K49" s="53"/>
      <c r="L49" s="55">
        <f t="shared" si="1"/>
        <v>0</v>
      </c>
      <c r="M49" s="56">
        <f t="shared" si="0"/>
        <v>0</v>
      </c>
      <c r="N49" s="4"/>
      <c r="O49" s="4"/>
      <c r="P49" s="30"/>
      <c r="Q49" s="45"/>
      <c r="R49" s="32"/>
      <c r="S49" s="33"/>
      <c r="T49" s="33"/>
      <c r="U49" s="33"/>
      <c r="V49" s="33"/>
      <c r="W49" s="33"/>
      <c r="X49" s="33"/>
      <c r="Y49" s="33"/>
      <c r="Z49" s="34"/>
      <c r="AA49" s="34"/>
      <c r="AB49" s="34"/>
      <c r="AC49" s="34"/>
      <c r="AD49" s="34"/>
    </row>
    <row r="50" spans="1:30" s="35" customFormat="1" ht="11.25" hidden="1">
      <c r="A50" s="57">
        <f t="shared" si="2"/>
        <v>43</v>
      </c>
      <c r="B50" s="72"/>
      <c r="C50" s="73"/>
      <c r="D50" s="72"/>
      <c r="E50" s="74"/>
      <c r="F50" s="51">
        <v>0</v>
      </c>
      <c r="G50" s="52">
        <v>0</v>
      </c>
      <c r="H50" s="53"/>
      <c r="I50" s="54"/>
      <c r="J50" s="54"/>
      <c r="K50" s="53"/>
      <c r="L50" s="55">
        <f t="shared" si="1"/>
        <v>0</v>
      </c>
      <c r="M50" s="56">
        <f t="shared" si="0"/>
        <v>0</v>
      </c>
      <c r="N50" s="4"/>
      <c r="O50" s="4"/>
      <c r="P50" s="30"/>
      <c r="Q50" s="45"/>
      <c r="R50" s="32"/>
      <c r="S50" s="33"/>
      <c r="T50" s="33"/>
      <c r="U50" s="33"/>
      <c r="V50" s="33"/>
      <c r="W50" s="33"/>
      <c r="X50" s="33"/>
      <c r="Y50" s="33"/>
      <c r="Z50" s="34"/>
      <c r="AA50" s="34"/>
      <c r="AB50" s="34"/>
      <c r="AC50" s="34"/>
      <c r="AD50" s="34"/>
    </row>
    <row r="51" spans="1:30" s="35" customFormat="1" ht="11.25" hidden="1">
      <c r="A51" s="57">
        <f t="shared" si="2"/>
        <v>44</v>
      </c>
      <c r="B51" s="72"/>
      <c r="C51" s="73"/>
      <c r="D51" s="72"/>
      <c r="E51" s="74"/>
      <c r="F51" s="51">
        <v>0</v>
      </c>
      <c r="G51" s="52">
        <v>0</v>
      </c>
      <c r="H51" s="53"/>
      <c r="I51" s="54"/>
      <c r="J51" s="54"/>
      <c r="K51" s="53"/>
      <c r="L51" s="55">
        <f t="shared" si="1"/>
        <v>0</v>
      </c>
      <c r="M51" s="56">
        <f t="shared" si="0"/>
        <v>0</v>
      </c>
      <c r="N51" s="4"/>
      <c r="O51" s="4"/>
      <c r="P51" s="30"/>
      <c r="Q51" s="45"/>
      <c r="R51" s="32"/>
      <c r="S51" s="33"/>
      <c r="T51" s="33"/>
      <c r="U51" s="33"/>
      <c r="V51" s="33"/>
      <c r="W51" s="33"/>
      <c r="X51" s="33"/>
      <c r="Y51" s="33"/>
      <c r="Z51" s="34"/>
      <c r="AA51" s="34"/>
      <c r="AB51" s="34"/>
      <c r="AC51" s="34"/>
      <c r="AD51" s="34"/>
    </row>
    <row r="52" spans="1:30" s="35" customFormat="1" ht="11.25" hidden="1">
      <c r="A52" s="57">
        <f t="shared" si="2"/>
        <v>45</v>
      </c>
      <c r="B52" s="72"/>
      <c r="C52" s="73"/>
      <c r="D52" s="72"/>
      <c r="E52" s="74"/>
      <c r="F52" s="51">
        <v>0</v>
      </c>
      <c r="G52" s="52">
        <v>0</v>
      </c>
      <c r="H52" s="53"/>
      <c r="I52" s="54"/>
      <c r="J52" s="54"/>
      <c r="K52" s="53"/>
      <c r="L52" s="55">
        <f t="shared" si="1"/>
        <v>0</v>
      </c>
      <c r="M52" s="56">
        <f t="shared" si="0"/>
        <v>0</v>
      </c>
      <c r="N52" s="4"/>
      <c r="O52" s="4"/>
      <c r="P52" s="30"/>
      <c r="Q52" s="45"/>
      <c r="R52" s="32"/>
      <c r="S52" s="33"/>
      <c r="T52" s="33"/>
      <c r="U52" s="33"/>
      <c r="V52" s="33"/>
      <c r="W52" s="33"/>
      <c r="X52" s="33"/>
      <c r="Y52" s="33"/>
      <c r="Z52" s="34"/>
      <c r="AA52" s="34"/>
      <c r="AB52" s="34"/>
      <c r="AC52" s="34"/>
      <c r="AD52" s="34"/>
    </row>
    <row r="53" spans="1:30" s="35" customFormat="1" ht="11.25" hidden="1">
      <c r="A53" s="57">
        <f t="shared" si="2"/>
        <v>46</v>
      </c>
      <c r="B53" s="72"/>
      <c r="C53" s="73"/>
      <c r="D53" s="72"/>
      <c r="E53" s="74"/>
      <c r="F53" s="51">
        <v>0</v>
      </c>
      <c r="G53" s="52">
        <v>0</v>
      </c>
      <c r="H53" s="53"/>
      <c r="I53" s="54"/>
      <c r="J53" s="54"/>
      <c r="K53" s="53"/>
      <c r="L53" s="55">
        <f t="shared" si="1"/>
        <v>0</v>
      </c>
      <c r="M53" s="56">
        <f t="shared" si="0"/>
        <v>0</v>
      </c>
      <c r="N53" s="4"/>
      <c r="O53" s="4"/>
      <c r="P53" s="30"/>
      <c r="Q53" s="45"/>
      <c r="R53" s="32"/>
      <c r="S53" s="33"/>
      <c r="T53" s="33"/>
      <c r="U53" s="33"/>
      <c r="V53" s="33"/>
      <c r="W53" s="33"/>
      <c r="X53" s="33"/>
      <c r="Y53" s="33"/>
      <c r="Z53" s="34"/>
      <c r="AA53" s="34"/>
      <c r="AB53" s="34"/>
      <c r="AC53" s="34"/>
      <c r="AD53" s="34"/>
    </row>
    <row r="54" spans="1:30" s="35" customFormat="1" ht="11.25" hidden="1">
      <c r="A54" s="57">
        <f t="shared" si="2"/>
        <v>47</v>
      </c>
      <c r="B54" s="72"/>
      <c r="C54" s="73"/>
      <c r="D54" s="72"/>
      <c r="E54" s="74"/>
      <c r="F54" s="51">
        <v>0</v>
      </c>
      <c r="G54" s="52">
        <v>0</v>
      </c>
      <c r="H54" s="53"/>
      <c r="I54" s="54"/>
      <c r="J54" s="54"/>
      <c r="K54" s="53"/>
      <c r="L54" s="55">
        <f t="shared" si="1"/>
        <v>0</v>
      </c>
      <c r="M54" s="56">
        <f t="shared" si="0"/>
        <v>0</v>
      </c>
      <c r="N54" s="4"/>
      <c r="O54" s="4"/>
      <c r="P54" s="30"/>
      <c r="Q54" s="45"/>
      <c r="R54" s="32"/>
      <c r="S54" s="33"/>
      <c r="T54" s="33"/>
      <c r="U54" s="33"/>
      <c r="V54" s="33"/>
      <c r="W54" s="33"/>
      <c r="X54" s="33"/>
      <c r="Y54" s="33"/>
      <c r="Z54" s="34"/>
      <c r="AA54" s="34"/>
      <c r="AB54" s="34"/>
      <c r="AC54" s="34"/>
      <c r="AD54" s="34"/>
    </row>
    <row r="55" spans="1:30" s="35" customFormat="1" ht="11.25" hidden="1">
      <c r="A55" s="57">
        <f t="shared" si="2"/>
        <v>48</v>
      </c>
      <c r="B55" s="75"/>
      <c r="C55" s="73"/>
      <c r="D55" s="76"/>
      <c r="E55" s="77"/>
      <c r="F55" s="51">
        <v>0</v>
      </c>
      <c r="G55" s="54">
        <v>0</v>
      </c>
      <c r="H55" s="53"/>
      <c r="I55" s="54"/>
      <c r="J55" s="54"/>
      <c r="K55" s="53"/>
      <c r="L55" s="55">
        <f t="shared" si="1"/>
        <v>0</v>
      </c>
      <c r="M55" s="56">
        <f t="shared" si="0"/>
        <v>0</v>
      </c>
      <c r="N55" s="4"/>
      <c r="O55" s="4"/>
      <c r="P55" s="30"/>
      <c r="Q55" s="45"/>
      <c r="R55" s="32"/>
      <c r="S55" s="33"/>
      <c r="T55" s="33"/>
      <c r="U55" s="33"/>
      <c r="V55" s="33"/>
      <c r="W55" s="33"/>
      <c r="X55" s="33"/>
      <c r="Y55" s="33"/>
      <c r="Z55" s="34"/>
      <c r="AA55" s="34"/>
      <c r="AB55" s="34"/>
      <c r="AC55" s="34"/>
      <c r="AD55" s="34"/>
    </row>
    <row r="56" spans="1:30" s="35" customFormat="1" ht="11.25" hidden="1">
      <c r="A56" s="57">
        <f t="shared" si="2"/>
        <v>49</v>
      </c>
      <c r="B56" s="75"/>
      <c r="C56" s="73"/>
      <c r="D56" s="76"/>
      <c r="E56" s="77"/>
      <c r="F56" s="51">
        <v>0</v>
      </c>
      <c r="G56" s="54">
        <v>0</v>
      </c>
      <c r="H56" s="53"/>
      <c r="I56" s="54"/>
      <c r="J56" s="54"/>
      <c r="K56" s="53"/>
      <c r="L56" s="55">
        <f t="shared" si="1"/>
        <v>0</v>
      </c>
      <c r="M56" s="56">
        <f t="shared" si="0"/>
        <v>0</v>
      </c>
      <c r="N56" s="4"/>
      <c r="O56" s="4"/>
      <c r="P56" s="30"/>
      <c r="Q56" s="45"/>
      <c r="R56" s="32"/>
      <c r="S56" s="33"/>
      <c r="T56" s="33"/>
      <c r="U56" s="33"/>
      <c r="V56" s="33"/>
      <c r="W56" s="33"/>
      <c r="X56" s="33"/>
      <c r="Y56" s="33"/>
      <c r="Z56" s="34"/>
      <c r="AA56" s="34"/>
      <c r="AB56" s="34"/>
      <c r="AC56" s="34"/>
      <c r="AD56" s="34"/>
    </row>
    <row r="57" spans="1:30" s="35" customFormat="1" ht="11.25" hidden="1">
      <c r="A57" s="57">
        <f t="shared" si="2"/>
        <v>50</v>
      </c>
      <c r="B57" s="75"/>
      <c r="C57" s="73"/>
      <c r="D57" s="76"/>
      <c r="E57" s="77"/>
      <c r="F57" s="51">
        <v>0</v>
      </c>
      <c r="G57" s="54">
        <v>0</v>
      </c>
      <c r="H57" s="53"/>
      <c r="I57" s="54"/>
      <c r="J57" s="54"/>
      <c r="K57" s="53"/>
      <c r="L57" s="55">
        <f t="shared" si="1"/>
        <v>0</v>
      </c>
      <c r="M57" s="56">
        <f t="shared" si="0"/>
        <v>0</v>
      </c>
      <c r="N57" s="4"/>
      <c r="O57" s="4"/>
      <c r="P57" s="30"/>
      <c r="Q57" s="45"/>
      <c r="R57" s="32"/>
      <c r="S57" s="33"/>
      <c r="T57" s="33"/>
      <c r="U57" s="33"/>
      <c r="V57" s="33"/>
      <c r="W57" s="33"/>
      <c r="X57" s="33"/>
      <c r="Y57" s="33"/>
      <c r="Z57" s="34"/>
      <c r="AA57" s="34"/>
      <c r="AB57" s="34"/>
      <c r="AC57" s="34"/>
      <c r="AD57" s="34"/>
    </row>
    <row r="58" spans="1:30" s="35" customFormat="1" ht="11.25" hidden="1">
      <c r="A58" s="57">
        <f t="shared" si="2"/>
        <v>51</v>
      </c>
      <c r="B58" s="75"/>
      <c r="C58" s="73"/>
      <c r="D58" s="76"/>
      <c r="E58" s="77"/>
      <c r="F58" s="51">
        <v>0</v>
      </c>
      <c r="G58" s="54">
        <v>0</v>
      </c>
      <c r="H58" s="53"/>
      <c r="I58" s="54"/>
      <c r="J58" s="54"/>
      <c r="K58" s="53"/>
      <c r="L58" s="55">
        <f t="shared" si="1"/>
        <v>0</v>
      </c>
      <c r="M58" s="56">
        <f t="shared" si="0"/>
        <v>0</v>
      </c>
      <c r="N58" s="4"/>
      <c r="O58" s="4"/>
      <c r="P58" s="30"/>
      <c r="Q58" s="45"/>
      <c r="R58" s="32"/>
      <c r="S58" s="33"/>
      <c r="T58" s="33"/>
      <c r="U58" s="33"/>
      <c r="V58" s="33"/>
      <c r="W58" s="33"/>
      <c r="X58" s="33"/>
      <c r="Y58" s="33"/>
      <c r="Z58" s="34"/>
      <c r="AA58" s="34"/>
      <c r="AB58" s="34"/>
      <c r="AC58" s="34"/>
      <c r="AD58" s="34"/>
    </row>
    <row r="59" spans="1:30" s="35" customFormat="1" ht="11.25" hidden="1">
      <c r="A59" s="57">
        <f t="shared" si="2"/>
        <v>52</v>
      </c>
      <c r="B59" s="75"/>
      <c r="C59" s="73"/>
      <c r="D59" s="76"/>
      <c r="E59" s="77"/>
      <c r="F59" s="51">
        <v>0</v>
      </c>
      <c r="G59" s="54">
        <v>0</v>
      </c>
      <c r="H59" s="53"/>
      <c r="I59" s="54"/>
      <c r="J59" s="54"/>
      <c r="K59" s="53"/>
      <c r="L59" s="55">
        <f t="shared" si="1"/>
        <v>0</v>
      </c>
      <c r="M59" s="56">
        <f t="shared" si="0"/>
        <v>0</v>
      </c>
      <c r="N59" s="4"/>
      <c r="O59" s="4"/>
      <c r="P59" s="30"/>
      <c r="Q59" s="45"/>
      <c r="R59" s="32"/>
      <c r="S59" s="33"/>
      <c r="T59" s="33"/>
      <c r="U59" s="33"/>
      <c r="V59" s="33"/>
      <c r="W59" s="33"/>
      <c r="X59" s="33"/>
      <c r="Y59" s="33"/>
      <c r="Z59" s="34"/>
      <c r="AA59" s="34"/>
      <c r="AB59" s="34"/>
      <c r="AC59" s="34"/>
      <c r="AD59" s="34"/>
    </row>
    <row r="60" spans="1:30" s="35" customFormat="1" ht="11.25" hidden="1">
      <c r="A60" s="57">
        <f t="shared" si="2"/>
        <v>53</v>
      </c>
      <c r="B60" s="75"/>
      <c r="C60" s="73"/>
      <c r="D60" s="76"/>
      <c r="E60" s="77"/>
      <c r="F60" s="51">
        <v>0</v>
      </c>
      <c r="G60" s="54">
        <v>0</v>
      </c>
      <c r="H60" s="53"/>
      <c r="I60" s="54"/>
      <c r="J60" s="54"/>
      <c r="K60" s="53"/>
      <c r="L60" s="55">
        <f t="shared" si="1"/>
        <v>0</v>
      </c>
      <c r="M60" s="56">
        <f t="shared" si="0"/>
        <v>0</v>
      </c>
      <c r="N60" s="4"/>
      <c r="O60" s="4"/>
      <c r="P60" s="30"/>
      <c r="Q60" s="45"/>
      <c r="R60" s="32"/>
      <c r="S60" s="33"/>
      <c r="T60" s="33"/>
      <c r="U60" s="33"/>
      <c r="V60" s="33"/>
      <c r="W60" s="33"/>
      <c r="X60" s="33"/>
      <c r="Y60" s="33"/>
      <c r="Z60" s="34"/>
      <c r="AA60" s="34"/>
      <c r="AB60" s="34"/>
      <c r="AC60" s="34"/>
      <c r="AD60" s="34"/>
    </row>
    <row r="61" spans="1:30" s="35" customFormat="1" ht="11.25" hidden="1">
      <c r="A61" s="57">
        <f t="shared" si="2"/>
        <v>54</v>
      </c>
      <c r="B61" s="75"/>
      <c r="C61" s="73"/>
      <c r="D61" s="76"/>
      <c r="E61" s="77"/>
      <c r="F61" s="51">
        <v>0</v>
      </c>
      <c r="G61" s="54">
        <v>0</v>
      </c>
      <c r="H61" s="53"/>
      <c r="I61" s="54"/>
      <c r="J61" s="54"/>
      <c r="K61" s="53"/>
      <c r="L61" s="55">
        <f t="shared" si="1"/>
        <v>0</v>
      </c>
      <c r="M61" s="56">
        <f t="shared" si="0"/>
        <v>0</v>
      </c>
      <c r="N61" s="4"/>
      <c r="O61" s="4"/>
      <c r="P61" s="30"/>
      <c r="Q61" s="45"/>
      <c r="R61" s="32"/>
      <c r="S61" s="33"/>
      <c r="T61" s="33"/>
      <c r="U61" s="33"/>
      <c r="V61" s="33"/>
      <c r="W61" s="33"/>
      <c r="X61" s="33"/>
      <c r="Y61" s="33"/>
      <c r="Z61" s="34"/>
      <c r="AA61" s="34"/>
      <c r="AB61" s="34"/>
      <c r="AC61" s="34"/>
      <c r="AD61" s="34"/>
    </row>
    <row r="62" spans="1:30" s="35" customFormat="1" ht="11.25" hidden="1">
      <c r="A62" s="57">
        <f t="shared" si="2"/>
        <v>55</v>
      </c>
      <c r="B62" s="75"/>
      <c r="C62" s="73"/>
      <c r="D62" s="76"/>
      <c r="E62" s="77"/>
      <c r="F62" s="51">
        <v>0</v>
      </c>
      <c r="G62" s="54">
        <v>0</v>
      </c>
      <c r="H62" s="53"/>
      <c r="I62" s="54"/>
      <c r="J62" s="54"/>
      <c r="K62" s="53"/>
      <c r="L62" s="55">
        <f t="shared" si="1"/>
        <v>0</v>
      </c>
      <c r="M62" s="56">
        <f t="shared" si="0"/>
        <v>0</v>
      </c>
      <c r="N62" s="4"/>
      <c r="O62" s="4"/>
      <c r="P62" s="30"/>
      <c r="Q62" s="45"/>
      <c r="R62" s="32"/>
      <c r="S62" s="33"/>
      <c r="T62" s="33"/>
      <c r="U62" s="33"/>
      <c r="V62" s="33"/>
      <c r="W62" s="33"/>
      <c r="X62" s="33"/>
      <c r="Y62" s="33"/>
      <c r="Z62" s="34"/>
      <c r="AA62" s="34"/>
      <c r="AB62" s="34"/>
      <c r="AC62" s="34"/>
      <c r="AD62" s="34"/>
    </row>
    <row r="63" spans="1:30" s="35" customFormat="1" ht="11.25" hidden="1">
      <c r="A63" s="57">
        <f t="shared" si="2"/>
        <v>56</v>
      </c>
      <c r="B63" s="75"/>
      <c r="C63" s="73"/>
      <c r="D63" s="76"/>
      <c r="E63" s="77"/>
      <c r="F63" s="51">
        <v>0</v>
      </c>
      <c r="G63" s="54">
        <v>0</v>
      </c>
      <c r="H63" s="53"/>
      <c r="I63" s="54"/>
      <c r="J63" s="54"/>
      <c r="K63" s="53"/>
      <c r="L63" s="55">
        <f t="shared" si="1"/>
        <v>0</v>
      </c>
      <c r="M63" s="56">
        <f t="shared" si="0"/>
        <v>0</v>
      </c>
      <c r="N63" s="4"/>
      <c r="O63" s="4"/>
      <c r="P63" s="30"/>
      <c r="Q63" s="45"/>
      <c r="R63" s="32"/>
      <c r="S63" s="33"/>
      <c r="T63" s="33"/>
      <c r="U63" s="33"/>
      <c r="V63" s="33"/>
      <c r="W63" s="33"/>
      <c r="X63" s="33"/>
      <c r="Y63" s="33"/>
      <c r="Z63" s="34"/>
      <c r="AA63" s="34"/>
      <c r="AB63" s="34"/>
      <c r="AC63" s="34"/>
      <c r="AD63" s="34"/>
    </row>
    <row r="64" spans="1:30" s="35" customFormat="1" ht="11.25" hidden="1">
      <c r="A64" s="57">
        <f t="shared" si="2"/>
        <v>57</v>
      </c>
      <c r="B64" s="75"/>
      <c r="C64" s="73"/>
      <c r="D64" s="76"/>
      <c r="E64" s="77"/>
      <c r="F64" s="51">
        <v>0</v>
      </c>
      <c r="G64" s="54">
        <v>0</v>
      </c>
      <c r="H64" s="53"/>
      <c r="I64" s="54"/>
      <c r="J64" s="54"/>
      <c r="K64" s="53"/>
      <c r="L64" s="55">
        <f t="shared" si="1"/>
        <v>0</v>
      </c>
      <c r="M64" s="56">
        <f t="shared" si="0"/>
        <v>0</v>
      </c>
      <c r="N64" s="4"/>
      <c r="O64" s="4"/>
      <c r="P64" s="30"/>
      <c r="Q64" s="45"/>
      <c r="R64" s="32"/>
      <c r="S64" s="33"/>
      <c r="T64" s="33"/>
      <c r="U64" s="33"/>
      <c r="V64" s="33"/>
      <c r="W64" s="33"/>
      <c r="X64" s="33"/>
      <c r="Y64" s="33"/>
      <c r="Z64" s="34"/>
      <c r="AA64" s="34"/>
      <c r="AB64" s="34"/>
      <c r="AC64" s="34"/>
      <c r="AD64" s="34"/>
    </row>
    <row r="65" spans="1:30" s="35" customFormat="1" ht="11.25" hidden="1">
      <c r="A65" s="57">
        <f t="shared" si="2"/>
        <v>58</v>
      </c>
      <c r="B65" s="75"/>
      <c r="C65" s="73"/>
      <c r="D65" s="76"/>
      <c r="E65" s="77"/>
      <c r="F65" s="51">
        <v>0</v>
      </c>
      <c r="G65" s="54">
        <v>0</v>
      </c>
      <c r="H65" s="53"/>
      <c r="I65" s="54"/>
      <c r="J65" s="54"/>
      <c r="K65" s="53"/>
      <c r="L65" s="55">
        <f t="shared" si="1"/>
        <v>0</v>
      </c>
      <c r="M65" s="56">
        <f t="shared" si="0"/>
        <v>0</v>
      </c>
      <c r="N65" s="4"/>
      <c r="O65" s="4"/>
      <c r="P65" s="30"/>
      <c r="Q65" s="45"/>
      <c r="R65" s="32"/>
      <c r="S65" s="33"/>
      <c r="T65" s="33"/>
      <c r="U65" s="33"/>
      <c r="V65" s="33"/>
      <c r="W65" s="33"/>
      <c r="X65" s="33"/>
      <c r="Y65" s="33"/>
      <c r="Z65" s="34"/>
      <c r="AA65" s="34"/>
      <c r="AB65" s="34"/>
      <c r="AC65" s="34"/>
      <c r="AD65" s="34"/>
    </row>
    <row r="66" spans="1:30" s="35" customFormat="1" ht="11.25" hidden="1">
      <c r="A66" s="57">
        <f t="shared" si="2"/>
        <v>59</v>
      </c>
      <c r="B66" s="75"/>
      <c r="C66" s="73"/>
      <c r="D66" s="76"/>
      <c r="E66" s="77"/>
      <c r="F66" s="51">
        <v>0</v>
      </c>
      <c r="G66" s="54">
        <v>0</v>
      </c>
      <c r="H66" s="53"/>
      <c r="I66" s="54"/>
      <c r="J66" s="54"/>
      <c r="K66" s="53"/>
      <c r="L66" s="55">
        <f t="shared" si="1"/>
        <v>0</v>
      </c>
      <c r="M66" s="56">
        <f t="shared" si="0"/>
        <v>0</v>
      </c>
      <c r="N66" s="4"/>
      <c r="O66" s="4"/>
      <c r="P66" s="30"/>
      <c r="Q66" s="45"/>
      <c r="R66" s="32"/>
      <c r="S66" s="33"/>
      <c r="T66" s="33"/>
      <c r="U66" s="33"/>
      <c r="V66" s="33"/>
      <c r="W66" s="33"/>
      <c r="X66" s="33"/>
      <c r="Y66" s="33"/>
      <c r="Z66" s="34"/>
      <c r="AA66" s="34"/>
      <c r="AB66" s="34"/>
      <c r="AC66" s="34"/>
      <c r="AD66" s="34"/>
    </row>
    <row r="67" spans="1:30" s="35" customFormat="1" ht="11.25" hidden="1">
      <c r="A67" s="57">
        <f t="shared" si="2"/>
        <v>60</v>
      </c>
      <c r="B67" s="75"/>
      <c r="C67" s="73"/>
      <c r="D67" s="76"/>
      <c r="E67" s="77"/>
      <c r="F67" s="51">
        <v>0</v>
      </c>
      <c r="G67" s="54">
        <v>0</v>
      </c>
      <c r="H67" s="53"/>
      <c r="I67" s="54"/>
      <c r="J67" s="54"/>
      <c r="K67" s="53"/>
      <c r="L67" s="55">
        <f t="shared" si="1"/>
        <v>0</v>
      </c>
      <c r="M67" s="56">
        <f t="shared" si="0"/>
        <v>0</v>
      </c>
      <c r="N67" s="4"/>
      <c r="O67" s="4"/>
      <c r="P67" s="30"/>
      <c r="Q67" s="45"/>
      <c r="R67" s="32"/>
      <c r="S67" s="33"/>
      <c r="T67" s="33"/>
      <c r="U67" s="33"/>
      <c r="V67" s="33"/>
      <c r="W67" s="33"/>
      <c r="X67" s="33"/>
      <c r="Y67" s="33"/>
      <c r="Z67" s="34"/>
      <c r="AA67" s="34"/>
      <c r="AB67" s="34"/>
      <c r="AC67" s="34"/>
      <c r="AD67" s="34"/>
    </row>
    <row r="68" spans="1:30" s="35" customFormat="1" ht="11.25" hidden="1">
      <c r="A68" s="57">
        <f t="shared" si="2"/>
        <v>61</v>
      </c>
      <c r="B68" s="75"/>
      <c r="C68" s="73"/>
      <c r="D68" s="76"/>
      <c r="E68" s="77"/>
      <c r="F68" s="51">
        <v>0</v>
      </c>
      <c r="G68" s="54">
        <v>0</v>
      </c>
      <c r="H68" s="53"/>
      <c r="I68" s="54"/>
      <c r="J68" s="54"/>
      <c r="K68" s="53"/>
      <c r="L68" s="55">
        <f t="shared" si="1"/>
        <v>0</v>
      </c>
      <c r="M68" s="56">
        <f t="shared" si="0"/>
        <v>0</v>
      </c>
      <c r="N68" s="4"/>
      <c r="O68" s="4"/>
      <c r="P68" s="30"/>
      <c r="Q68" s="45"/>
      <c r="R68" s="32"/>
      <c r="S68" s="33"/>
      <c r="T68" s="33"/>
      <c r="U68" s="33"/>
      <c r="V68" s="33"/>
      <c r="W68" s="33"/>
      <c r="X68" s="33"/>
      <c r="Y68" s="33"/>
      <c r="Z68" s="34"/>
      <c r="AA68" s="34"/>
      <c r="AB68" s="34"/>
      <c r="AC68" s="34"/>
      <c r="AD68" s="34"/>
    </row>
    <row r="69" spans="1:30" s="35" customFormat="1" ht="11.25" hidden="1">
      <c r="A69" s="57">
        <f t="shared" si="2"/>
        <v>62</v>
      </c>
      <c r="B69" s="75"/>
      <c r="C69" s="73"/>
      <c r="D69" s="76"/>
      <c r="E69" s="77"/>
      <c r="F69" s="51">
        <v>0</v>
      </c>
      <c r="G69" s="54">
        <v>0</v>
      </c>
      <c r="H69" s="53"/>
      <c r="I69" s="54"/>
      <c r="J69" s="54"/>
      <c r="K69" s="53"/>
      <c r="L69" s="55">
        <f t="shared" si="1"/>
        <v>0</v>
      </c>
      <c r="M69" s="56">
        <f t="shared" si="0"/>
        <v>0</v>
      </c>
      <c r="N69" s="4"/>
      <c r="O69" s="4"/>
      <c r="P69" s="30"/>
      <c r="Q69" s="45"/>
      <c r="R69" s="32"/>
      <c r="S69" s="33"/>
      <c r="T69" s="33"/>
      <c r="U69" s="33"/>
      <c r="V69" s="33"/>
      <c r="W69" s="33"/>
      <c r="X69" s="33"/>
      <c r="Y69" s="33"/>
      <c r="Z69" s="34"/>
      <c r="AA69" s="34"/>
      <c r="AB69" s="34"/>
      <c r="AC69" s="34"/>
      <c r="AD69" s="34"/>
    </row>
    <row r="70" spans="1:30" s="35" customFormat="1" ht="11.25" hidden="1">
      <c r="A70" s="57">
        <f t="shared" si="2"/>
        <v>63</v>
      </c>
      <c r="B70" s="75"/>
      <c r="C70" s="73"/>
      <c r="D70" s="76"/>
      <c r="E70" s="77"/>
      <c r="F70" s="51">
        <v>0</v>
      </c>
      <c r="G70" s="54">
        <v>0</v>
      </c>
      <c r="H70" s="53"/>
      <c r="I70" s="54"/>
      <c r="J70" s="54"/>
      <c r="K70" s="53"/>
      <c r="L70" s="55">
        <f t="shared" si="1"/>
        <v>0</v>
      </c>
      <c r="M70" s="56">
        <f t="shared" si="0"/>
        <v>0</v>
      </c>
      <c r="N70" s="4"/>
      <c r="O70" s="4"/>
      <c r="P70" s="30"/>
      <c r="Q70" s="45"/>
      <c r="R70" s="32"/>
      <c r="S70" s="33"/>
      <c r="T70" s="33"/>
      <c r="U70" s="33"/>
      <c r="V70" s="33"/>
      <c r="W70" s="33"/>
      <c r="X70" s="33"/>
      <c r="Y70" s="33"/>
      <c r="Z70" s="34"/>
      <c r="AA70" s="34"/>
      <c r="AB70" s="34"/>
      <c r="AC70" s="34"/>
      <c r="AD70" s="34"/>
    </row>
    <row r="71" spans="1:30" s="35" customFormat="1" ht="11.25" hidden="1">
      <c r="A71" s="57">
        <f t="shared" si="2"/>
        <v>64</v>
      </c>
      <c r="B71" s="75"/>
      <c r="C71" s="73"/>
      <c r="D71" s="76"/>
      <c r="E71" s="77"/>
      <c r="F71" s="51">
        <v>0</v>
      </c>
      <c r="G71" s="54">
        <v>0</v>
      </c>
      <c r="H71" s="53"/>
      <c r="I71" s="54"/>
      <c r="J71" s="54"/>
      <c r="K71" s="53"/>
      <c r="L71" s="55">
        <f t="shared" si="1"/>
        <v>0</v>
      </c>
      <c r="M71" s="56">
        <f t="shared" si="0"/>
        <v>0</v>
      </c>
      <c r="N71" s="4"/>
      <c r="O71" s="4"/>
      <c r="P71" s="30"/>
      <c r="Q71" s="45"/>
      <c r="R71" s="32"/>
      <c r="S71" s="33"/>
      <c r="T71" s="33"/>
      <c r="U71" s="33"/>
      <c r="V71" s="33"/>
      <c r="W71" s="33"/>
      <c r="X71" s="33"/>
      <c r="Y71" s="33"/>
      <c r="Z71" s="34"/>
      <c r="AA71" s="34"/>
      <c r="AB71" s="34"/>
      <c r="AC71" s="34"/>
      <c r="AD71" s="34"/>
    </row>
    <row r="72" spans="1:30" s="35" customFormat="1" ht="11.25" hidden="1">
      <c r="A72" s="57">
        <f t="shared" si="2"/>
        <v>65</v>
      </c>
      <c r="B72" s="75"/>
      <c r="C72" s="73"/>
      <c r="D72" s="76"/>
      <c r="E72" s="77"/>
      <c r="F72" s="51">
        <v>0</v>
      </c>
      <c r="G72" s="54">
        <v>0</v>
      </c>
      <c r="H72" s="53"/>
      <c r="I72" s="54"/>
      <c r="J72" s="54"/>
      <c r="K72" s="53"/>
      <c r="L72" s="55">
        <f t="shared" si="1"/>
        <v>0</v>
      </c>
      <c r="M72" s="56">
        <f aca="true" t="shared" si="3" ref="M72:M135">G72+H72-K72</f>
        <v>0</v>
      </c>
      <c r="N72" s="4"/>
      <c r="O72" s="4"/>
      <c r="P72" s="30"/>
      <c r="Q72" s="45"/>
      <c r="R72" s="32"/>
      <c r="S72" s="33"/>
      <c r="T72" s="33"/>
      <c r="U72" s="33"/>
      <c r="V72" s="33"/>
      <c r="W72" s="33"/>
      <c r="X72" s="33"/>
      <c r="Y72" s="33"/>
      <c r="Z72" s="34"/>
      <c r="AA72" s="34"/>
      <c r="AB72" s="34"/>
      <c r="AC72" s="34"/>
      <c r="AD72" s="34"/>
    </row>
    <row r="73" spans="1:30" s="35" customFormat="1" ht="11.25" hidden="1">
      <c r="A73" s="57">
        <f t="shared" si="2"/>
        <v>66</v>
      </c>
      <c r="B73" s="75"/>
      <c r="C73" s="73"/>
      <c r="D73" s="76"/>
      <c r="E73" s="77"/>
      <c r="F73" s="51">
        <v>0</v>
      </c>
      <c r="G73" s="54">
        <v>0</v>
      </c>
      <c r="H73" s="53"/>
      <c r="I73" s="54"/>
      <c r="J73" s="54"/>
      <c r="K73" s="53"/>
      <c r="L73" s="55">
        <f aca="true" t="shared" si="4" ref="L73:L136">F73+I73-J73</f>
        <v>0</v>
      </c>
      <c r="M73" s="56">
        <f t="shared" si="3"/>
        <v>0</v>
      </c>
      <c r="N73" s="4"/>
      <c r="O73" s="4"/>
      <c r="P73" s="30"/>
      <c r="Q73" s="45"/>
      <c r="R73" s="32"/>
      <c r="S73" s="33"/>
      <c r="T73" s="33"/>
      <c r="U73" s="33"/>
      <c r="V73" s="33"/>
      <c r="W73" s="33"/>
      <c r="X73" s="33"/>
      <c r="Y73" s="33"/>
      <c r="Z73" s="34"/>
      <c r="AA73" s="34"/>
      <c r="AB73" s="34"/>
      <c r="AC73" s="34"/>
      <c r="AD73" s="34"/>
    </row>
    <row r="74" spans="1:30" s="35" customFormat="1" ht="11.25" hidden="1">
      <c r="A74" s="57">
        <f aca="true" t="shared" si="5" ref="A74:A137">A73+1</f>
        <v>67</v>
      </c>
      <c r="B74" s="75"/>
      <c r="C74" s="73"/>
      <c r="D74" s="76"/>
      <c r="E74" s="77"/>
      <c r="F74" s="51">
        <v>0</v>
      </c>
      <c r="G74" s="54">
        <v>0</v>
      </c>
      <c r="H74" s="53"/>
      <c r="I74" s="54"/>
      <c r="J74" s="54"/>
      <c r="K74" s="53"/>
      <c r="L74" s="55">
        <f t="shared" si="4"/>
        <v>0</v>
      </c>
      <c r="M74" s="56">
        <f t="shared" si="3"/>
        <v>0</v>
      </c>
      <c r="N74" s="4"/>
      <c r="O74" s="4"/>
      <c r="P74" s="30"/>
      <c r="Q74" s="45"/>
      <c r="R74" s="32"/>
      <c r="S74" s="33"/>
      <c r="T74" s="33"/>
      <c r="U74" s="33"/>
      <c r="V74" s="33"/>
      <c r="W74" s="33"/>
      <c r="X74" s="33"/>
      <c r="Y74" s="33"/>
      <c r="Z74" s="34"/>
      <c r="AA74" s="34"/>
      <c r="AB74" s="34"/>
      <c r="AC74" s="34"/>
      <c r="AD74" s="34"/>
    </row>
    <row r="75" spans="1:30" s="35" customFormat="1" ht="11.25" hidden="1">
      <c r="A75" s="57">
        <f t="shared" si="5"/>
        <v>68</v>
      </c>
      <c r="B75" s="72"/>
      <c r="C75" s="73"/>
      <c r="D75" s="72"/>
      <c r="E75" s="74"/>
      <c r="F75" s="51">
        <v>0</v>
      </c>
      <c r="G75" s="52">
        <v>0</v>
      </c>
      <c r="H75" s="53"/>
      <c r="I75" s="54"/>
      <c r="J75" s="54"/>
      <c r="K75" s="53"/>
      <c r="L75" s="55">
        <f t="shared" si="4"/>
        <v>0</v>
      </c>
      <c r="M75" s="56">
        <f t="shared" si="3"/>
        <v>0</v>
      </c>
      <c r="N75" s="4"/>
      <c r="O75" s="4"/>
      <c r="P75" s="30"/>
      <c r="Q75" s="45"/>
      <c r="R75" s="32"/>
      <c r="S75" s="33"/>
      <c r="T75" s="33"/>
      <c r="U75" s="33"/>
      <c r="V75" s="33"/>
      <c r="W75" s="33"/>
      <c r="X75" s="33"/>
      <c r="Y75" s="33"/>
      <c r="Z75" s="34"/>
      <c r="AA75" s="34"/>
      <c r="AB75" s="34"/>
      <c r="AC75" s="34"/>
      <c r="AD75" s="34"/>
    </row>
    <row r="76" spans="1:30" s="35" customFormat="1" ht="11.25" hidden="1">
      <c r="A76" s="57">
        <f t="shared" si="5"/>
        <v>69</v>
      </c>
      <c r="B76" s="72"/>
      <c r="C76" s="73"/>
      <c r="D76" s="72"/>
      <c r="E76" s="74"/>
      <c r="F76" s="51">
        <v>0</v>
      </c>
      <c r="G76" s="52">
        <v>0</v>
      </c>
      <c r="H76" s="53"/>
      <c r="I76" s="54"/>
      <c r="J76" s="54"/>
      <c r="K76" s="53"/>
      <c r="L76" s="55">
        <f t="shared" si="4"/>
        <v>0</v>
      </c>
      <c r="M76" s="56">
        <f t="shared" si="3"/>
        <v>0</v>
      </c>
      <c r="N76" s="4"/>
      <c r="O76" s="4"/>
      <c r="P76" s="30"/>
      <c r="Q76" s="45"/>
      <c r="R76" s="32"/>
      <c r="S76" s="33"/>
      <c r="T76" s="33"/>
      <c r="U76" s="33"/>
      <c r="V76" s="33"/>
      <c r="W76" s="33"/>
      <c r="X76" s="33"/>
      <c r="Y76" s="33"/>
      <c r="Z76" s="34"/>
      <c r="AA76" s="34"/>
      <c r="AB76" s="34"/>
      <c r="AC76" s="34"/>
      <c r="AD76" s="34"/>
    </row>
    <row r="77" spans="1:30" s="35" customFormat="1" ht="11.25" hidden="1">
      <c r="A77" s="57">
        <f t="shared" si="5"/>
        <v>70</v>
      </c>
      <c r="B77" s="72"/>
      <c r="C77" s="73"/>
      <c r="D77" s="72"/>
      <c r="E77" s="74"/>
      <c r="F77" s="51">
        <v>0</v>
      </c>
      <c r="G77" s="52">
        <v>0</v>
      </c>
      <c r="H77" s="53"/>
      <c r="I77" s="54"/>
      <c r="J77" s="54"/>
      <c r="K77" s="53"/>
      <c r="L77" s="55">
        <f t="shared" si="4"/>
        <v>0</v>
      </c>
      <c r="M77" s="56">
        <f t="shared" si="3"/>
        <v>0</v>
      </c>
      <c r="N77" s="4"/>
      <c r="O77" s="4"/>
      <c r="P77" s="30"/>
      <c r="Q77" s="45"/>
      <c r="R77" s="32"/>
      <c r="S77" s="33"/>
      <c r="T77" s="33"/>
      <c r="U77" s="33"/>
      <c r="V77" s="33"/>
      <c r="W77" s="33"/>
      <c r="X77" s="33"/>
      <c r="Y77" s="33"/>
      <c r="Z77" s="34"/>
      <c r="AA77" s="34"/>
      <c r="AB77" s="34"/>
      <c r="AC77" s="34"/>
      <c r="AD77" s="34"/>
    </row>
    <row r="78" spans="1:30" s="35" customFormat="1" ht="11.25" hidden="1">
      <c r="A78" s="57">
        <f t="shared" si="5"/>
        <v>71</v>
      </c>
      <c r="B78" s="72"/>
      <c r="C78" s="73"/>
      <c r="D78" s="72"/>
      <c r="E78" s="74"/>
      <c r="F78" s="51">
        <v>0</v>
      </c>
      <c r="G78" s="52">
        <v>0</v>
      </c>
      <c r="H78" s="53"/>
      <c r="I78" s="54"/>
      <c r="J78" s="54"/>
      <c r="K78" s="53"/>
      <c r="L78" s="55">
        <f t="shared" si="4"/>
        <v>0</v>
      </c>
      <c r="M78" s="56">
        <f t="shared" si="3"/>
        <v>0</v>
      </c>
      <c r="N78" s="4"/>
      <c r="O78" s="4"/>
      <c r="P78" s="30"/>
      <c r="Q78" s="45"/>
      <c r="R78" s="32"/>
      <c r="S78" s="33"/>
      <c r="T78" s="33"/>
      <c r="U78" s="33"/>
      <c r="V78" s="33"/>
      <c r="W78" s="33"/>
      <c r="X78" s="33"/>
      <c r="Y78" s="33"/>
      <c r="Z78" s="34"/>
      <c r="AA78" s="34"/>
      <c r="AB78" s="34"/>
      <c r="AC78" s="34"/>
      <c r="AD78" s="34"/>
    </row>
    <row r="79" spans="1:30" s="35" customFormat="1" ht="11.25" hidden="1">
      <c r="A79" s="57">
        <f t="shared" si="5"/>
        <v>72</v>
      </c>
      <c r="B79" s="72"/>
      <c r="C79" s="73"/>
      <c r="D79" s="72"/>
      <c r="E79" s="74"/>
      <c r="F79" s="51">
        <v>0</v>
      </c>
      <c r="G79" s="52">
        <v>0</v>
      </c>
      <c r="H79" s="53"/>
      <c r="I79" s="54"/>
      <c r="J79" s="54"/>
      <c r="K79" s="53"/>
      <c r="L79" s="55">
        <f t="shared" si="4"/>
        <v>0</v>
      </c>
      <c r="M79" s="56">
        <f t="shared" si="3"/>
        <v>0</v>
      </c>
      <c r="N79" s="4"/>
      <c r="O79" s="4"/>
      <c r="P79" s="30"/>
      <c r="Q79" s="45"/>
      <c r="R79" s="32"/>
      <c r="S79" s="33"/>
      <c r="T79" s="33"/>
      <c r="U79" s="33"/>
      <c r="V79" s="33"/>
      <c r="W79" s="33"/>
      <c r="X79" s="33"/>
      <c r="Y79" s="33"/>
      <c r="Z79" s="34"/>
      <c r="AA79" s="34"/>
      <c r="AB79" s="34"/>
      <c r="AC79" s="34"/>
      <c r="AD79" s="34"/>
    </row>
    <row r="80" spans="1:30" s="35" customFormat="1" ht="11.25" hidden="1">
      <c r="A80" s="57">
        <f t="shared" si="5"/>
        <v>73</v>
      </c>
      <c r="B80" s="72"/>
      <c r="C80" s="73"/>
      <c r="D80" s="72"/>
      <c r="E80" s="74"/>
      <c r="F80" s="51">
        <v>0</v>
      </c>
      <c r="G80" s="52">
        <v>0</v>
      </c>
      <c r="H80" s="53"/>
      <c r="I80" s="54"/>
      <c r="J80" s="54"/>
      <c r="K80" s="53"/>
      <c r="L80" s="55">
        <f t="shared" si="4"/>
        <v>0</v>
      </c>
      <c r="M80" s="56">
        <f t="shared" si="3"/>
        <v>0</v>
      </c>
      <c r="N80" s="4"/>
      <c r="O80" s="4"/>
      <c r="P80" s="30"/>
      <c r="Q80" s="45"/>
      <c r="R80" s="32"/>
      <c r="S80" s="33"/>
      <c r="T80" s="33"/>
      <c r="U80" s="33"/>
      <c r="V80" s="33"/>
      <c r="W80" s="33"/>
      <c r="X80" s="33"/>
      <c r="Y80" s="33"/>
      <c r="Z80" s="34"/>
      <c r="AA80" s="34"/>
      <c r="AB80" s="34"/>
      <c r="AC80" s="34"/>
      <c r="AD80" s="34"/>
    </row>
    <row r="81" spans="1:30" s="35" customFormat="1" ht="11.25" hidden="1">
      <c r="A81" s="57">
        <f t="shared" si="5"/>
        <v>74</v>
      </c>
      <c r="B81" s="72"/>
      <c r="C81" s="73"/>
      <c r="D81" s="72"/>
      <c r="E81" s="74"/>
      <c r="F81" s="51">
        <v>0</v>
      </c>
      <c r="G81" s="52">
        <v>0</v>
      </c>
      <c r="H81" s="53"/>
      <c r="I81" s="54"/>
      <c r="J81" s="54"/>
      <c r="K81" s="53"/>
      <c r="L81" s="55">
        <f t="shared" si="4"/>
        <v>0</v>
      </c>
      <c r="M81" s="56">
        <f t="shared" si="3"/>
        <v>0</v>
      </c>
      <c r="N81" s="4"/>
      <c r="O81" s="4"/>
      <c r="P81" s="30"/>
      <c r="Q81" s="45"/>
      <c r="R81" s="32"/>
      <c r="S81" s="33"/>
      <c r="T81" s="33"/>
      <c r="U81" s="33"/>
      <c r="V81" s="33"/>
      <c r="W81" s="33"/>
      <c r="X81" s="33"/>
      <c r="Y81" s="33"/>
      <c r="Z81" s="34"/>
      <c r="AA81" s="34"/>
      <c r="AB81" s="34"/>
      <c r="AC81" s="34"/>
      <c r="AD81" s="34"/>
    </row>
    <row r="82" spans="1:30" s="35" customFormat="1" ht="11.25" hidden="1">
      <c r="A82" s="57">
        <f t="shared" si="5"/>
        <v>75</v>
      </c>
      <c r="B82" s="72"/>
      <c r="C82" s="73"/>
      <c r="D82" s="72"/>
      <c r="E82" s="74"/>
      <c r="F82" s="51">
        <v>0</v>
      </c>
      <c r="G82" s="52">
        <v>0</v>
      </c>
      <c r="H82" s="53"/>
      <c r="I82" s="54"/>
      <c r="J82" s="54"/>
      <c r="K82" s="53"/>
      <c r="L82" s="55">
        <f t="shared" si="4"/>
        <v>0</v>
      </c>
      <c r="M82" s="56">
        <f t="shared" si="3"/>
        <v>0</v>
      </c>
      <c r="N82" s="4"/>
      <c r="O82" s="4"/>
      <c r="P82" s="30"/>
      <c r="Q82" s="45"/>
      <c r="R82" s="32"/>
      <c r="S82" s="33"/>
      <c r="T82" s="33"/>
      <c r="U82" s="33"/>
      <c r="V82" s="33"/>
      <c r="W82" s="33"/>
      <c r="X82" s="33"/>
      <c r="Y82" s="33"/>
      <c r="Z82" s="34"/>
      <c r="AA82" s="34"/>
      <c r="AB82" s="34"/>
      <c r="AC82" s="34"/>
      <c r="AD82" s="34"/>
    </row>
    <row r="83" spans="1:30" s="35" customFormat="1" ht="11.25" hidden="1">
      <c r="A83" s="57">
        <f t="shared" si="5"/>
        <v>76</v>
      </c>
      <c r="B83" s="72"/>
      <c r="C83" s="73"/>
      <c r="D83" s="72"/>
      <c r="E83" s="74"/>
      <c r="F83" s="51">
        <v>0</v>
      </c>
      <c r="G83" s="52">
        <v>0</v>
      </c>
      <c r="H83" s="53"/>
      <c r="I83" s="54"/>
      <c r="J83" s="54"/>
      <c r="K83" s="53"/>
      <c r="L83" s="55">
        <f t="shared" si="4"/>
        <v>0</v>
      </c>
      <c r="M83" s="56">
        <f t="shared" si="3"/>
        <v>0</v>
      </c>
      <c r="N83" s="4"/>
      <c r="O83" s="4"/>
      <c r="P83" s="30"/>
      <c r="Q83" s="45"/>
      <c r="R83" s="32"/>
      <c r="S83" s="33"/>
      <c r="T83" s="33"/>
      <c r="U83" s="33"/>
      <c r="V83" s="33"/>
      <c r="W83" s="33"/>
      <c r="X83" s="33"/>
      <c r="Y83" s="33"/>
      <c r="Z83" s="34"/>
      <c r="AA83" s="34"/>
      <c r="AB83" s="34"/>
      <c r="AC83" s="34"/>
      <c r="AD83" s="34"/>
    </row>
    <row r="84" spans="1:30" s="35" customFormat="1" ht="11.25" hidden="1">
      <c r="A84" s="57">
        <f t="shared" si="5"/>
        <v>77</v>
      </c>
      <c r="B84" s="72"/>
      <c r="C84" s="73"/>
      <c r="D84" s="72"/>
      <c r="E84" s="74"/>
      <c r="F84" s="51">
        <v>0</v>
      </c>
      <c r="G84" s="52">
        <v>0</v>
      </c>
      <c r="H84" s="53"/>
      <c r="I84" s="54"/>
      <c r="J84" s="54"/>
      <c r="K84" s="53"/>
      <c r="L84" s="55">
        <f t="shared" si="4"/>
        <v>0</v>
      </c>
      <c r="M84" s="56">
        <f t="shared" si="3"/>
        <v>0</v>
      </c>
      <c r="N84" s="4"/>
      <c r="O84" s="4"/>
      <c r="P84" s="30"/>
      <c r="Q84" s="45"/>
      <c r="R84" s="32"/>
      <c r="S84" s="33"/>
      <c r="T84" s="33"/>
      <c r="U84" s="33"/>
      <c r="V84" s="33"/>
      <c r="W84" s="33"/>
      <c r="X84" s="33"/>
      <c r="Y84" s="33"/>
      <c r="Z84" s="34"/>
      <c r="AA84" s="34"/>
      <c r="AB84" s="34"/>
      <c r="AC84" s="34"/>
      <c r="AD84" s="34"/>
    </row>
    <row r="85" spans="1:30" s="35" customFormat="1" ht="11.25" hidden="1">
      <c r="A85" s="57">
        <f t="shared" si="5"/>
        <v>78</v>
      </c>
      <c r="B85" s="72"/>
      <c r="C85" s="73"/>
      <c r="D85" s="72"/>
      <c r="E85" s="74"/>
      <c r="F85" s="51">
        <v>0</v>
      </c>
      <c r="G85" s="52">
        <v>0</v>
      </c>
      <c r="H85" s="53"/>
      <c r="I85" s="54"/>
      <c r="J85" s="54"/>
      <c r="K85" s="53"/>
      <c r="L85" s="55">
        <f t="shared" si="4"/>
        <v>0</v>
      </c>
      <c r="M85" s="56">
        <f t="shared" si="3"/>
        <v>0</v>
      </c>
      <c r="N85" s="4"/>
      <c r="O85" s="4"/>
      <c r="P85" s="30"/>
      <c r="Q85" s="45"/>
      <c r="R85" s="32"/>
      <c r="S85" s="33"/>
      <c r="T85" s="33"/>
      <c r="U85" s="33"/>
      <c r="V85" s="33"/>
      <c r="W85" s="33"/>
      <c r="X85" s="33"/>
      <c r="Y85" s="33"/>
      <c r="Z85" s="34"/>
      <c r="AA85" s="34"/>
      <c r="AB85" s="34"/>
      <c r="AC85" s="34"/>
      <c r="AD85" s="34"/>
    </row>
    <row r="86" spans="1:30" s="35" customFormat="1" ht="11.25" hidden="1">
      <c r="A86" s="57">
        <f t="shared" si="5"/>
        <v>79</v>
      </c>
      <c r="B86" s="72"/>
      <c r="C86" s="73"/>
      <c r="D86" s="72"/>
      <c r="E86" s="74"/>
      <c r="F86" s="51">
        <v>0</v>
      </c>
      <c r="G86" s="52">
        <v>0</v>
      </c>
      <c r="H86" s="53"/>
      <c r="I86" s="54"/>
      <c r="J86" s="54"/>
      <c r="K86" s="53"/>
      <c r="L86" s="55">
        <f t="shared" si="4"/>
        <v>0</v>
      </c>
      <c r="M86" s="56">
        <f t="shared" si="3"/>
        <v>0</v>
      </c>
      <c r="N86" s="4"/>
      <c r="O86" s="4"/>
      <c r="P86" s="30"/>
      <c r="Q86" s="45"/>
      <c r="R86" s="32"/>
      <c r="S86" s="33"/>
      <c r="T86" s="33"/>
      <c r="U86" s="33"/>
      <c r="V86" s="33"/>
      <c r="W86" s="33"/>
      <c r="X86" s="33"/>
      <c r="Y86" s="33"/>
      <c r="Z86" s="34"/>
      <c r="AA86" s="34"/>
      <c r="AB86" s="34"/>
      <c r="AC86" s="34"/>
      <c r="AD86" s="34"/>
    </row>
    <row r="87" spans="1:30" s="35" customFormat="1" ht="11.25" hidden="1">
      <c r="A87" s="57">
        <f t="shared" si="5"/>
        <v>80</v>
      </c>
      <c r="B87" s="72"/>
      <c r="C87" s="73"/>
      <c r="D87" s="72"/>
      <c r="E87" s="74"/>
      <c r="F87" s="51">
        <v>0</v>
      </c>
      <c r="G87" s="52">
        <v>0</v>
      </c>
      <c r="H87" s="53"/>
      <c r="I87" s="54"/>
      <c r="J87" s="54"/>
      <c r="K87" s="53"/>
      <c r="L87" s="55">
        <f t="shared" si="4"/>
        <v>0</v>
      </c>
      <c r="M87" s="56">
        <f t="shared" si="3"/>
        <v>0</v>
      </c>
      <c r="N87" s="4"/>
      <c r="O87" s="4"/>
      <c r="P87" s="30"/>
      <c r="Q87" s="45"/>
      <c r="R87" s="32"/>
      <c r="S87" s="33"/>
      <c r="T87" s="33"/>
      <c r="U87" s="33"/>
      <c r="V87" s="33"/>
      <c r="W87" s="33"/>
      <c r="X87" s="33"/>
      <c r="Y87" s="33"/>
      <c r="Z87" s="34"/>
      <c r="AA87" s="34"/>
      <c r="AB87" s="34"/>
      <c r="AC87" s="34"/>
      <c r="AD87" s="34"/>
    </row>
    <row r="88" spans="1:30" s="35" customFormat="1" ht="11.25" hidden="1">
      <c r="A88" s="57">
        <f t="shared" si="5"/>
        <v>81</v>
      </c>
      <c r="B88" s="72"/>
      <c r="C88" s="73"/>
      <c r="D88" s="72"/>
      <c r="E88" s="74"/>
      <c r="F88" s="51">
        <v>0</v>
      </c>
      <c r="G88" s="52">
        <v>0</v>
      </c>
      <c r="H88" s="53"/>
      <c r="I88" s="54"/>
      <c r="J88" s="54"/>
      <c r="K88" s="53"/>
      <c r="L88" s="55">
        <f t="shared" si="4"/>
        <v>0</v>
      </c>
      <c r="M88" s="56">
        <f t="shared" si="3"/>
        <v>0</v>
      </c>
      <c r="N88" s="4"/>
      <c r="O88" s="4"/>
      <c r="P88" s="30"/>
      <c r="Q88" s="45"/>
      <c r="R88" s="32"/>
      <c r="S88" s="33"/>
      <c r="T88" s="33"/>
      <c r="U88" s="33"/>
      <c r="V88" s="33"/>
      <c r="W88" s="33"/>
      <c r="X88" s="33"/>
      <c r="Y88" s="33"/>
      <c r="Z88" s="34"/>
      <c r="AA88" s="34"/>
      <c r="AB88" s="34"/>
      <c r="AC88" s="34"/>
      <c r="AD88" s="34"/>
    </row>
    <row r="89" spans="1:30" s="35" customFormat="1" ht="11.25" hidden="1">
      <c r="A89" s="57">
        <f t="shared" si="5"/>
        <v>82</v>
      </c>
      <c r="B89" s="72"/>
      <c r="C89" s="73"/>
      <c r="D89" s="72"/>
      <c r="E89" s="74"/>
      <c r="F89" s="51">
        <v>0</v>
      </c>
      <c r="G89" s="52">
        <v>0</v>
      </c>
      <c r="H89" s="53"/>
      <c r="I89" s="54"/>
      <c r="J89" s="54"/>
      <c r="K89" s="53"/>
      <c r="L89" s="55">
        <f t="shared" si="4"/>
        <v>0</v>
      </c>
      <c r="M89" s="56">
        <f t="shared" si="3"/>
        <v>0</v>
      </c>
      <c r="N89" s="4"/>
      <c r="O89" s="4"/>
      <c r="P89" s="30"/>
      <c r="Q89" s="45"/>
      <c r="R89" s="32"/>
      <c r="S89" s="33"/>
      <c r="T89" s="33"/>
      <c r="U89" s="33"/>
      <c r="V89" s="33"/>
      <c r="W89" s="33"/>
      <c r="X89" s="33"/>
      <c r="Y89" s="33"/>
      <c r="Z89" s="34"/>
      <c r="AA89" s="34"/>
      <c r="AB89" s="34"/>
      <c r="AC89" s="34"/>
      <c r="AD89" s="34"/>
    </row>
    <row r="90" spans="1:30" s="35" customFormat="1" ht="11.25" hidden="1">
      <c r="A90" s="57">
        <f t="shared" si="5"/>
        <v>83</v>
      </c>
      <c r="B90" s="72"/>
      <c r="C90" s="73"/>
      <c r="D90" s="72"/>
      <c r="E90" s="74"/>
      <c r="F90" s="51">
        <v>0</v>
      </c>
      <c r="G90" s="52">
        <v>0</v>
      </c>
      <c r="H90" s="53"/>
      <c r="I90" s="54"/>
      <c r="J90" s="54"/>
      <c r="K90" s="53"/>
      <c r="L90" s="55">
        <f t="shared" si="4"/>
        <v>0</v>
      </c>
      <c r="M90" s="56">
        <f t="shared" si="3"/>
        <v>0</v>
      </c>
      <c r="N90" s="4"/>
      <c r="O90" s="4"/>
      <c r="P90" s="30"/>
      <c r="Q90" s="45"/>
      <c r="R90" s="32"/>
      <c r="S90" s="33"/>
      <c r="T90" s="33"/>
      <c r="U90" s="33"/>
      <c r="V90" s="33"/>
      <c r="W90" s="33"/>
      <c r="X90" s="33"/>
      <c r="Y90" s="33"/>
      <c r="Z90" s="34"/>
      <c r="AA90" s="34"/>
      <c r="AB90" s="34"/>
      <c r="AC90" s="34"/>
      <c r="AD90" s="34"/>
    </row>
    <row r="91" spans="1:30" s="35" customFormat="1" ht="11.25" hidden="1">
      <c r="A91" s="57">
        <f t="shared" si="5"/>
        <v>84</v>
      </c>
      <c r="B91" s="72"/>
      <c r="C91" s="73"/>
      <c r="D91" s="72"/>
      <c r="E91" s="74"/>
      <c r="F91" s="51">
        <v>0</v>
      </c>
      <c r="G91" s="52">
        <v>0</v>
      </c>
      <c r="H91" s="53"/>
      <c r="I91" s="54"/>
      <c r="J91" s="54"/>
      <c r="K91" s="53"/>
      <c r="L91" s="55">
        <f t="shared" si="4"/>
        <v>0</v>
      </c>
      <c r="M91" s="56">
        <f t="shared" si="3"/>
        <v>0</v>
      </c>
      <c r="N91" s="4"/>
      <c r="O91" s="4"/>
      <c r="P91" s="30"/>
      <c r="Q91" s="45"/>
      <c r="R91" s="32"/>
      <c r="S91" s="33"/>
      <c r="T91" s="33"/>
      <c r="U91" s="33"/>
      <c r="V91" s="33"/>
      <c r="W91" s="33"/>
      <c r="X91" s="33"/>
      <c r="Y91" s="33"/>
      <c r="Z91" s="34"/>
      <c r="AA91" s="34"/>
      <c r="AB91" s="34"/>
      <c r="AC91" s="34"/>
      <c r="AD91" s="34"/>
    </row>
    <row r="92" spans="1:30" s="35" customFormat="1" ht="11.25" hidden="1">
      <c r="A92" s="57">
        <f t="shared" si="5"/>
        <v>85</v>
      </c>
      <c r="B92" s="72"/>
      <c r="C92" s="73"/>
      <c r="D92" s="72"/>
      <c r="E92" s="74"/>
      <c r="F92" s="51">
        <v>0</v>
      </c>
      <c r="G92" s="52">
        <v>0</v>
      </c>
      <c r="H92" s="53"/>
      <c r="I92" s="54"/>
      <c r="J92" s="54"/>
      <c r="K92" s="53"/>
      <c r="L92" s="55">
        <f t="shared" si="4"/>
        <v>0</v>
      </c>
      <c r="M92" s="56">
        <f t="shared" si="3"/>
        <v>0</v>
      </c>
      <c r="N92" s="4"/>
      <c r="O92" s="4"/>
      <c r="P92" s="30"/>
      <c r="Q92" s="45"/>
      <c r="R92" s="32"/>
      <c r="S92" s="33"/>
      <c r="T92" s="33"/>
      <c r="U92" s="33"/>
      <c r="V92" s="33"/>
      <c r="W92" s="33"/>
      <c r="X92" s="33"/>
      <c r="Y92" s="33"/>
      <c r="Z92" s="34"/>
      <c r="AA92" s="34"/>
      <c r="AB92" s="34"/>
      <c r="AC92" s="34"/>
      <c r="AD92" s="34"/>
    </row>
    <row r="93" spans="1:30" s="35" customFormat="1" ht="11.25" hidden="1">
      <c r="A93" s="57">
        <f t="shared" si="5"/>
        <v>86</v>
      </c>
      <c r="B93" s="72"/>
      <c r="C93" s="73"/>
      <c r="D93" s="72"/>
      <c r="E93" s="74"/>
      <c r="F93" s="51">
        <v>0</v>
      </c>
      <c r="G93" s="52">
        <v>0</v>
      </c>
      <c r="H93" s="53"/>
      <c r="I93" s="54"/>
      <c r="J93" s="54"/>
      <c r="K93" s="53"/>
      <c r="L93" s="55">
        <f t="shared" si="4"/>
        <v>0</v>
      </c>
      <c r="M93" s="56">
        <f t="shared" si="3"/>
        <v>0</v>
      </c>
      <c r="N93" s="4"/>
      <c r="O93" s="4"/>
      <c r="P93" s="30"/>
      <c r="Q93" s="45"/>
      <c r="R93" s="32"/>
      <c r="S93" s="33"/>
      <c r="T93" s="33"/>
      <c r="U93" s="33"/>
      <c r="V93" s="33"/>
      <c r="W93" s="33"/>
      <c r="X93" s="33"/>
      <c r="Y93" s="33"/>
      <c r="Z93" s="34"/>
      <c r="AA93" s="34"/>
      <c r="AB93" s="34"/>
      <c r="AC93" s="34"/>
      <c r="AD93" s="34"/>
    </row>
    <row r="94" spans="1:30" s="35" customFormat="1" ht="11.25" hidden="1">
      <c r="A94" s="57">
        <f t="shared" si="5"/>
        <v>87</v>
      </c>
      <c r="B94" s="72"/>
      <c r="C94" s="73"/>
      <c r="D94" s="72"/>
      <c r="E94" s="74"/>
      <c r="F94" s="51">
        <v>0</v>
      </c>
      <c r="G94" s="52">
        <v>0</v>
      </c>
      <c r="H94" s="53"/>
      <c r="I94" s="54"/>
      <c r="J94" s="54"/>
      <c r="K94" s="53"/>
      <c r="L94" s="55">
        <f t="shared" si="4"/>
        <v>0</v>
      </c>
      <c r="M94" s="56">
        <f t="shared" si="3"/>
        <v>0</v>
      </c>
      <c r="N94" s="4"/>
      <c r="O94" s="4"/>
      <c r="P94" s="30"/>
      <c r="Q94" s="45"/>
      <c r="R94" s="32"/>
      <c r="S94" s="33"/>
      <c r="T94" s="33"/>
      <c r="U94" s="33"/>
      <c r="V94" s="33"/>
      <c r="W94" s="33"/>
      <c r="X94" s="33"/>
      <c r="Y94" s="33"/>
      <c r="Z94" s="34"/>
      <c r="AA94" s="34"/>
      <c r="AB94" s="34"/>
      <c r="AC94" s="34"/>
      <c r="AD94" s="34"/>
    </row>
    <row r="95" spans="1:30" s="35" customFormat="1" ht="11.25" hidden="1">
      <c r="A95" s="57">
        <f t="shared" si="5"/>
        <v>88</v>
      </c>
      <c r="B95" s="72"/>
      <c r="C95" s="73"/>
      <c r="D95" s="72"/>
      <c r="E95" s="74"/>
      <c r="F95" s="51">
        <v>0</v>
      </c>
      <c r="G95" s="52">
        <v>0</v>
      </c>
      <c r="H95" s="53"/>
      <c r="I95" s="54"/>
      <c r="J95" s="54"/>
      <c r="K95" s="53"/>
      <c r="L95" s="55">
        <f t="shared" si="4"/>
        <v>0</v>
      </c>
      <c r="M95" s="56">
        <f t="shared" si="3"/>
        <v>0</v>
      </c>
      <c r="N95" s="4"/>
      <c r="O95" s="4"/>
      <c r="P95" s="30"/>
      <c r="Q95" s="45"/>
      <c r="R95" s="32"/>
      <c r="S95" s="33"/>
      <c r="T95" s="33"/>
      <c r="U95" s="33"/>
      <c r="V95" s="33"/>
      <c r="W95" s="33"/>
      <c r="X95" s="33"/>
      <c r="Y95" s="33"/>
      <c r="Z95" s="34"/>
      <c r="AA95" s="34"/>
      <c r="AB95" s="34"/>
      <c r="AC95" s="34"/>
      <c r="AD95" s="34"/>
    </row>
    <row r="96" spans="1:30" s="35" customFormat="1" ht="11.25" hidden="1">
      <c r="A96" s="57">
        <f t="shared" si="5"/>
        <v>89</v>
      </c>
      <c r="B96" s="72"/>
      <c r="C96" s="73"/>
      <c r="D96" s="72"/>
      <c r="E96" s="74"/>
      <c r="F96" s="51">
        <v>0</v>
      </c>
      <c r="G96" s="52">
        <v>0</v>
      </c>
      <c r="H96" s="53"/>
      <c r="I96" s="54"/>
      <c r="J96" s="54"/>
      <c r="K96" s="53"/>
      <c r="L96" s="55">
        <f t="shared" si="4"/>
        <v>0</v>
      </c>
      <c r="M96" s="56">
        <f t="shared" si="3"/>
        <v>0</v>
      </c>
      <c r="N96" s="4"/>
      <c r="O96" s="4"/>
      <c r="P96" s="30"/>
      <c r="Q96" s="45"/>
      <c r="R96" s="32"/>
      <c r="S96" s="33"/>
      <c r="T96" s="33"/>
      <c r="U96" s="33"/>
      <c r="V96" s="33"/>
      <c r="W96" s="33"/>
      <c r="X96" s="33"/>
      <c r="Y96" s="33"/>
      <c r="Z96" s="34"/>
      <c r="AA96" s="34"/>
      <c r="AB96" s="34"/>
      <c r="AC96" s="34"/>
      <c r="AD96" s="34"/>
    </row>
    <row r="97" spans="1:30" s="35" customFormat="1" ht="11.25" hidden="1">
      <c r="A97" s="57">
        <f t="shared" si="5"/>
        <v>90</v>
      </c>
      <c r="B97" s="72"/>
      <c r="C97" s="73"/>
      <c r="D97" s="72"/>
      <c r="E97" s="74"/>
      <c r="F97" s="51">
        <v>0</v>
      </c>
      <c r="G97" s="52">
        <v>0</v>
      </c>
      <c r="H97" s="53"/>
      <c r="I97" s="54"/>
      <c r="J97" s="54"/>
      <c r="K97" s="53"/>
      <c r="L97" s="55">
        <f t="shared" si="4"/>
        <v>0</v>
      </c>
      <c r="M97" s="56">
        <f t="shared" si="3"/>
        <v>0</v>
      </c>
      <c r="N97" s="4"/>
      <c r="O97" s="4"/>
      <c r="P97" s="30"/>
      <c r="Q97" s="45"/>
      <c r="R97" s="32"/>
      <c r="S97" s="33"/>
      <c r="T97" s="33"/>
      <c r="U97" s="33"/>
      <c r="V97" s="33"/>
      <c r="W97" s="33"/>
      <c r="X97" s="33"/>
      <c r="Y97" s="33"/>
      <c r="Z97" s="34"/>
      <c r="AA97" s="34"/>
      <c r="AB97" s="34"/>
      <c r="AC97" s="34"/>
      <c r="AD97" s="34"/>
    </row>
    <row r="98" spans="1:30" s="35" customFormat="1" ht="11.25" hidden="1">
      <c r="A98" s="57">
        <f t="shared" si="5"/>
        <v>91</v>
      </c>
      <c r="B98" s="72"/>
      <c r="C98" s="73"/>
      <c r="D98" s="72"/>
      <c r="E98" s="74"/>
      <c r="F98" s="51">
        <v>0</v>
      </c>
      <c r="G98" s="52">
        <v>0</v>
      </c>
      <c r="H98" s="53"/>
      <c r="I98" s="54"/>
      <c r="J98" s="54"/>
      <c r="K98" s="53"/>
      <c r="L98" s="55">
        <f t="shared" si="4"/>
        <v>0</v>
      </c>
      <c r="M98" s="56">
        <f t="shared" si="3"/>
        <v>0</v>
      </c>
      <c r="N98" s="4"/>
      <c r="O98" s="4"/>
      <c r="P98" s="30"/>
      <c r="Q98" s="45"/>
      <c r="R98" s="32"/>
      <c r="S98" s="33"/>
      <c r="T98" s="33"/>
      <c r="U98" s="33"/>
      <c r="V98" s="33"/>
      <c r="W98" s="33"/>
      <c r="X98" s="33"/>
      <c r="Y98" s="33"/>
      <c r="Z98" s="34"/>
      <c r="AA98" s="34"/>
      <c r="AB98" s="34"/>
      <c r="AC98" s="34"/>
      <c r="AD98" s="34"/>
    </row>
    <row r="99" spans="1:30" s="35" customFormat="1" ht="11.25" hidden="1">
      <c r="A99" s="57">
        <f t="shared" si="5"/>
        <v>92</v>
      </c>
      <c r="B99" s="72"/>
      <c r="C99" s="73"/>
      <c r="D99" s="72"/>
      <c r="E99" s="74"/>
      <c r="F99" s="51">
        <v>0</v>
      </c>
      <c r="G99" s="52">
        <v>0</v>
      </c>
      <c r="H99" s="53"/>
      <c r="I99" s="54"/>
      <c r="J99" s="54"/>
      <c r="K99" s="53"/>
      <c r="L99" s="55">
        <f t="shared" si="4"/>
        <v>0</v>
      </c>
      <c r="M99" s="56">
        <f t="shared" si="3"/>
        <v>0</v>
      </c>
      <c r="N99" s="4"/>
      <c r="O99" s="4"/>
      <c r="P99" s="30"/>
      <c r="Q99" s="45"/>
      <c r="R99" s="32"/>
      <c r="S99" s="33"/>
      <c r="T99" s="33"/>
      <c r="U99" s="33"/>
      <c r="V99" s="33"/>
      <c r="W99" s="33"/>
      <c r="X99" s="33"/>
      <c r="Y99" s="33"/>
      <c r="Z99" s="34"/>
      <c r="AA99" s="34"/>
      <c r="AB99" s="34"/>
      <c r="AC99" s="34"/>
      <c r="AD99" s="34"/>
    </row>
    <row r="100" spans="1:30" s="35" customFormat="1" ht="11.25" hidden="1">
      <c r="A100" s="57">
        <f t="shared" si="5"/>
        <v>93</v>
      </c>
      <c r="B100" s="72"/>
      <c r="C100" s="73"/>
      <c r="D100" s="72"/>
      <c r="E100" s="74"/>
      <c r="F100" s="51">
        <v>0</v>
      </c>
      <c r="G100" s="52">
        <v>0</v>
      </c>
      <c r="H100" s="53"/>
      <c r="I100" s="54"/>
      <c r="J100" s="54"/>
      <c r="K100" s="53"/>
      <c r="L100" s="55">
        <f t="shared" si="4"/>
        <v>0</v>
      </c>
      <c r="M100" s="56">
        <f t="shared" si="3"/>
        <v>0</v>
      </c>
      <c r="N100" s="4"/>
      <c r="O100" s="4"/>
      <c r="P100" s="30"/>
      <c r="Q100" s="45"/>
      <c r="R100" s="32"/>
      <c r="S100" s="33"/>
      <c r="T100" s="33"/>
      <c r="U100" s="33"/>
      <c r="V100" s="33"/>
      <c r="W100" s="33"/>
      <c r="X100" s="33"/>
      <c r="Y100" s="33"/>
      <c r="Z100" s="34"/>
      <c r="AA100" s="34"/>
      <c r="AB100" s="34"/>
      <c r="AC100" s="34"/>
      <c r="AD100" s="34"/>
    </row>
    <row r="101" spans="1:30" s="35" customFormat="1" ht="11.25" hidden="1">
      <c r="A101" s="57">
        <f t="shared" si="5"/>
        <v>94</v>
      </c>
      <c r="B101" s="72"/>
      <c r="C101" s="73"/>
      <c r="D101" s="72"/>
      <c r="E101" s="74"/>
      <c r="F101" s="51">
        <v>0</v>
      </c>
      <c r="G101" s="52">
        <v>0</v>
      </c>
      <c r="H101" s="53"/>
      <c r="I101" s="54"/>
      <c r="J101" s="54"/>
      <c r="K101" s="53"/>
      <c r="L101" s="55">
        <f t="shared" si="4"/>
        <v>0</v>
      </c>
      <c r="M101" s="56">
        <f t="shared" si="3"/>
        <v>0</v>
      </c>
      <c r="N101" s="4"/>
      <c r="O101" s="4"/>
      <c r="P101" s="30"/>
      <c r="Q101" s="45"/>
      <c r="R101" s="32"/>
      <c r="S101" s="33"/>
      <c r="T101" s="33"/>
      <c r="U101" s="33"/>
      <c r="V101" s="33"/>
      <c r="W101" s="33"/>
      <c r="X101" s="33"/>
      <c r="Y101" s="33"/>
      <c r="Z101" s="34"/>
      <c r="AA101" s="34"/>
      <c r="AB101" s="34"/>
      <c r="AC101" s="34"/>
      <c r="AD101" s="34"/>
    </row>
    <row r="102" spans="1:30" s="35" customFormat="1" ht="11.25" hidden="1">
      <c r="A102" s="57">
        <f t="shared" si="5"/>
        <v>95</v>
      </c>
      <c r="B102" s="72"/>
      <c r="C102" s="73"/>
      <c r="D102" s="72"/>
      <c r="E102" s="74"/>
      <c r="F102" s="51">
        <v>0</v>
      </c>
      <c r="G102" s="52">
        <v>0</v>
      </c>
      <c r="H102" s="53"/>
      <c r="I102" s="54"/>
      <c r="J102" s="54"/>
      <c r="K102" s="53"/>
      <c r="L102" s="55">
        <f t="shared" si="4"/>
        <v>0</v>
      </c>
      <c r="M102" s="56">
        <f t="shared" si="3"/>
        <v>0</v>
      </c>
      <c r="N102" s="4"/>
      <c r="O102" s="4"/>
      <c r="P102" s="30"/>
      <c r="Q102" s="45"/>
      <c r="R102" s="32"/>
      <c r="S102" s="33"/>
      <c r="T102" s="33"/>
      <c r="U102" s="33"/>
      <c r="V102" s="33"/>
      <c r="W102" s="33"/>
      <c r="X102" s="33"/>
      <c r="Y102" s="33"/>
      <c r="Z102" s="34"/>
      <c r="AA102" s="34"/>
      <c r="AB102" s="34"/>
      <c r="AC102" s="34"/>
      <c r="AD102" s="34"/>
    </row>
    <row r="103" spans="1:30" s="35" customFormat="1" ht="11.25" hidden="1">
      <c r="A103" s="57">
        <f t="shared" si="5"/>
        <v>96</v>
      </c>
      <c r="B103" s="72"/>
      <c r="C103" s="73"/>
      <c r="D103" s="72"/>
      <c r="E103" s="74"/>
      <c r="F103" s="51">
        <v>0</v>
      </c>
      <c r="G103" s="52">
        <v>0</v>
      </c>
      <c r="H103" s="53"/>
      <c r="I103" s="54"/>
      <c r="J103" s="54"/>
      <c r="K103" s="53"/>
      <c r="L103" s="55">
        <f t="shared" si="4"/>
        <v>0</v>
      </c>
      <c r="M103" s="56">
        <f t="shared" si="3"/>
        <v>0</v>
      </c>
      <c r="N103" s="4"/>
      <c r="O103" s="4"/>
      <c r="P103" s="30"/>
      <c r="Q103" s="45"/>
      <c r="R103" s="32"/>
      <c r="S103" s="33"/>
      <c r="T103" s="33"/>
      <c r="U103" s="33"/>
      <c r="V103" s="33"/>
      <c r="W103" s="33"/>
      <c r="X103" s="33"/>
      <c r="Y103" s="33"/>
      <c r="Z103" s="34"/>
      <c r="AA103" s="34"/>
      <c r="AB103" s="34"/>
      <c r="AC103" s="34"/>
      <c r="AD103" s="34"/>
    </row>
    <row r="104" spans="1:30" s="35" customFormat="1" ht="11.25" hidden="1">
      <c r="A104" s="57">
        <f t="shared" si="5"/>
        <v>97</v>
      </c>
      <c r="B104" s="72"/>
      <c r="C104" s="73"/>
      <c r="D104" s="72"/>
      <c r="E104" s="74"/>
      <c r="F104" s="51">
        <v>0</v>
      </c>
      <c r="G104" s="52">
        <v>0</v>
      </c>
      <c r="H104" s="53"/>
      <c r="I104" s="54"/>
      <c r="J104" s="54"/>
      <c r="K104" s="53"/>
      <c r="L104" s="55">
        <f t="shared" si="4"/>
        <v>0</v>
      </c>
      <c r="M104" s="56">
        <f t="shared" si="3"/>
        <v>0</v>
      </c>
      <c r="N104" s="4"/>
      <c r="O104" s="4"/>
      <c r="P104" s="30"/>
      <c r="Q104" s="45"/>
      <c r="R104" s="32"/>
      <c r="S104" s="33"/>
      <c r="T104" s="33"/>
      <c r="U104" s="33"/>
      <c r="V104" s="33"/>
      <c r="W104" s="33"/>
      <c r="X104" s="33"/>
      <c r="Y104" s="33"/>
      <c r="Z104" s="34"/>
      <c r="AA104" s="34"/>
      <c r="AB104" s="34"/>
      <c r="AC104" s="34"/>
      <c r="AD104" s="34"/>
    </row>
    <row r="105" spans="1:30" s="35" customFormat="1" ht="11.25" hidden="1">
      <c r="A105" s="57">
        <f t="shared" si="5"/>
        <v>98</v>
      </c>
      <c r="B105" s="72"/>
      <c r="C105" s="73"/>
      <c r="D105" s="72"/>
      <c r="E105" s="74"/>
      <c r="F105" s="51">
        <v>0</v>
      </c>
      <c r="G105" s="52">
        <v>0</v>
      </c>
      <c r="H105" s="53"/>
      <c r="I105" s="54"/>
      <c r="J105" s="54"/>
      <c r="K105" s="53"/>
      <c r="L105" s="55">
        <f t="shared" si="4"/>
        <v>0</v>
      </c>
      <c r="M105" s="56">
        <f t="shared" si="3"/>
        <v>0</v>
      </c>
      <c r="N105" s="4"/>
      <c r="O105" s="4"/>
      <c r="P105" s="30"/>
      <c r="Q105" s="45"/>
      <c r="R105" s="32"/>
      <c r="S105" s="33"/>
      <c r="T105" s="33"/>
      <c r="U105" s="33"/>
      <c r="V105" s="33"/>
      <c r="W105" s="33"/>
      <c r="X105" s="33"/>
      <c r="Y105" s="33"/>
      <c r="Z105" s="34"/>
      <c r="AA105" s="34"/>
      <c r="AB105" s="34"/>
      <c r="AC105" s="34"/>
      <c r="AD105" s="34"/>
    </row>
    <row r="106" spans="1:30" s="35" customFormat="1" ht="11.25" hidden="1">
      <c r="A106" s="57">
        <f t="shared" si="5"/>
        <v>99</v>
      </c>
      <c r="B106" s="72"/>
      <c r="C106" s="73"/>
      <c r="D106" s="72"/>
      <c r="E106" s="74"/>
      <c r="F106" s="51">
        <v>0</v>
      </c>
      <c r="G106" s="52">
        <v>0</v>
      </c>
      <c r="H106" s="53"/>
      <c r="I106" s="54"/>
      <c r="J106" s="54"/>
      <c r="K106" s="53"/>
      <c r="L106" s="55">
        <f t="shared" si="4"/>
        <v>0</v>
      </c>
      <c r="M106" s="56">
        <f t="shared" si="3"/>
        <v>0</v>
      </c>
      <c r="N106" s="4"/>
      <c r="O106" s="4"/>
      <c r="P106" s="30"/>
      <c r="Q106" s="45"/>
      <c r="R106" s="32"/>
      <c r="S106" s="33"/>
      <c r="T106" s="33"/>
      <c r="U106" s="33"/>
      <c r="V106" s="33"/>
      <c r="W106" s="33"/>
      <c r="X106" s="33"/>
      <c r="Y106" s="33"/>
      <c r="Z106" s="34"/>
      <c r="AA106" s="34"/>
      <c r="AB106" s="34"/>
      <c r="AC106" s="34"/>
      <c r="AD106" s="34"/>
    </row>
    <row r="107" spans="1:30" s="35" customFormat="1" ht="11.25" hidden="1">
      <c r="A107" s="57">
        <f t="shared" si="5"/>
        <v>100</v>
      </c>
      <c r="B107" s="72"/>
      <c r="C107" s="73"/>
      <c r="D107" s="72"/>
      <c r="E107" s="74"/>
      <c r="F107" s="51">
        <v>0</v>
      </c>
      <c r="G107" s="52">
        <v>0</v>
      </c>
      <c r="H107" s="53"/>
      <c r="I107" s="54"/>
      <c r="J107" s="54"/>
      <c r="K107" s="53"/>
      <c r="L107" s="55">
        <f t="shared" si="4"/>
        <v>0</v>
      </c>
      <c r="M107" s="56">
        <f t="shared" si="3"/>
        <v>0</v>
      </c>
      <c r="N107" s="4"/>
      <c r="O107" s="4"/>
      <c r="P107" s="30"/>
      <c r="Q107" s="45"/>
      <c r="R107" s="32"/>
      <c r="S107" s="33"/>
      <c r="T107" s="33"/>
      <c r="U107" s="33"/>
      <c r="V107" s="33"/>
      <c r="W107" s="33"/>
      <c r="X107" s="33"/>
      <c r="Y107" s="33"/>
      <c r="Z107" s="34"/>
      <c r="AA107" s="34"/>
      <c r="AB107" s="34"/>
      <c r="AC107" s="34"/>
      <c r="AD107" s="34"/>
    </row>
    <row r="108" spans="1:30" s="35" customFormat="1" ht="11.25" hidden="1">
      <c r="A108" s="57">
        <f t="shared" si="5"/>
        <v>101</v>
      </c>
      <c r="B108" s="72"/>
      <c r="C108" s="73"/>
      <c r="D108" s="72"/>
      <c r="E108" s="74"/>
      <c r="F108" s="51">
        <v>0</v>
      </c>
      <c r="G108" s="52">
        <v>0</v>
      </c>
      <c r="H108" s="53"/>
      <c r="I108" s="54"/>
      <c r="J108" s="54"/>
      <c r="K108" s="53"/>
      <c r="L108" s="55">
        <f t="shared" si="4"/>
        <v>0</v>
      </c>
      <c r="M108" s="56">
        <f t="shared" si="3"/>
        <v>0</v>
      </c>
      <c r="N108" s="4"/>
      <c r="O108" s="4"/>
      <c r="P108" s="30"/>
      <c r="Q108" s="45"/>
      <c r="R108" s="32"/>
      <c r="S108" s="33"/>
      <c r="T108" s="33"/>
      <c r="U108" s="33"/>
      <c r="V108" s="33"/>
      <c r="W108" s="33"/>
      <c r="X108" s="33"/>
      <c r="Y108" s="33"/>
      <c r="Z108" s="34"/>
      <c r="AA108" s="34"/>
      <c r="AB108" s="34"/>
      <c r="AC108" s="34"/>
      <c r="AD108" s="34"/>
    </row>
    <row r="109" spans="1:30" s="35" customFormat="1" ht="11.25" hidden="1">
      <c r="A109" s="57">
        <f t="shared" si="5"/>
        <v>102</v>
      </c>
      <c r="B109" s="72"/>
      <c r="C109" s="73"/>
      <c r="D109" s="72"/>
      <c r="E109" s="74"/>
      <c r="F109" s="51">
        <v>0</v>
      </c>
      <c r="G109" s="52">
        <v>0</v>
      </c>
      <c r="H109" s="53"/>
      <c r="I109" s="54"/>
      <c r="J109" s="54"/>
      <c r="K109" s="53"/>
      <c r="L109" s="55">
        <f t="shared" si="4"/>
        <v>0</v>
      </c>
      <c r="M109" s="56">
        <f t="shared" si="3"/>
        <v>0</v>
      </c>
      <c r="N109" s="4"/>
      <c r="O109" s="4"/>
      <c r="P109" s="30"/>
      <c r="Q109" s="45"/>
      <c r="R109" s="32"/>
      <c r="S109" s="33"/>
      <c r="T109" s="33"/>
      <c r="U109" s="33"/>
      <c r="V109" s="33"/>
      <c r="W109" s="33"/>
      <c r="X109" s="33"/>
      <c r="Y109" s="33"/>
      <c r="Z109" s="34"/>
      <c r="AA109" s="34"/>
      <c r="AB109" s="34"/>
      <c r="AC109" s="34"/>
      <c r="AD109" s="34"/>
    </row>
    <row r="110" spans="1:30" s="35" customFormat="1" ht="11.25" hidden="1">
      <c r="A110" s="57">
        <f t="shared" si="5"/>
        <v>103</v>
      </c>
      <c r="B110" s="72"/>
      <c r="C110" s="73"/>
      <c r="D110" s="72"/>
      <c r="E110" s="74"/>
      <c r="F110" s="51">
        <v>0</v>
      </c>
      <c r="G110" s="52">
        <v>0</v>
      </c>
      <c r="H110" s="53"/>
      <c r="I110" s="54"/>
      <c r="J110" s="54"/>
      <c r="K110" s="53"/>
      <c r="L110" s="55">
        <f t="shared" si="4"/>
        <v>0</v>
      </c>
      <c r="M110" s="56">
        <f t="shared" si="3"/>
        <v>0</v>
      </c>
      <c r="N110" s="4"/>
      <c r="O110" s="4"/>
      <c r="P110" s="30"/>
      <c r="Q110" s="45"/>
      <c r="R110" s="32"/>
      <c r="S110" s="33"/>
      <c r="T110" s="33"/>
      <c r="U110" s="33"/>
      <c r="V110" s="33"/>
      <c r="W110" s="33"/>
      <c r="X110" s="33"/>
      <c r="Y110" s="33"/>
      <c r="Z110" s="34"/>
      <c r="AA110" s="34"/>
      <c r="AB110" s="34"/>
      <c r="AC110" s="34"/>
      <c r="AD110" s="34"/>
    </row>
    <row r="111" spans="1:30" s="35" customFormat="1" ht="11.25" hidden="1">
      <c r="A111" s="57">
        <f t="shared" si="5"/>
        <v>104</v>
      </c>
      <c r="B111" s="72"/>
      <c r="C111" s="73"/>
      <c r="D111" s="72"/>
      <c r="E111" s="74"/>
      <c r="F111" s="51">
        <v>0</v>
      </c>
      <c r="G111" s="52">
        <v>0</v>
      </c>
      <c r="H111" s="53"/>
      <c r="I111" s="54"/>
      <c r="J111" s="54"/>
      <c r="K111" s="53"/>
      <c r="L111" s="55">
        <f t="shared" si="4"/>
        <v>0</v>
      </c>
      <c r="M111" s="56">
        <f t="shared" si="3"/>
        <v>0</v>
      </c>
      <c r="N111" s="4"/>
      <c r="O111" s="4"/>
      <c r="P111" s="30"/>
      <c r="Q111" s="45"/>
      <c r="R111" s="32"/>
      <c r="S111" s="33"/>
      <c r="T111" s="33"/>
      <c r="U111" s="33"/>
      <c r="V111" s="33"/>
      <c r="W111" s="33"/>
      <c r="X111" s="33"/>
      <c r="Y111" s="33"/>
      <c r="Z111" s="34"/>
      <c r="AA111" s="34"/>
      <c r="AB111" s="34"/>
      <c r="AC111" s="34"/>
      <c r="AD111" s="34"/>
    </row>
    <row r="112" spans="1:30" s="35" customFormat="1" ht="11.25" hidden="1">
      <c r="A112" s="57">
        <f t="shared" si="5"/>
        <v>105</v>
      </c>
      <c r="B112" s="72"/>
      <c r="C112" s="73"/>
      <c r="D112" s="72"/>
      <c r="E112" s="74"/>
      <c r="F112" s="51">
        <v>0</v>
      </c>
      <c r="G112" s="52">
        <v>0</v>
      </c>
      <c r="H112" s="53"/>
      <c r="I112" s="54"/>
      <c r="J112" s="54"/>
      <c r="K112" s="53"/>
      <c r="L112" s="55">
        <f t="shared" si="4"/>
        <v>0</v>
      </c>
      <c r="M112" s="56">
        <f t="shared" si="3"/>
        <v>0</v>
      </c>
      <c r="N112" s="4"/>
      <c r="O112" s="4"/>
      <c r="P112" s="30"/>
      <c r="Q112" s="45"/>
      <c r="R112" s="32"/>
      <c r="S112" s="33"/>
      <c r="T112" s="33"/>
      <c r="U112" s="33"/>
      <c r="V112" s="33"/>
      <c r="W112" s="33"/>
      <c r="X112" s="33"/>
      <c r="Y112" s="33"/>
      <c r="Z112" s="34"/>
      <c r="AA112" s="34"/>
      <c r="AB112" s="34"/>
      <c r="AC112" s="34"/>
      <c r="AD112" s="34"/>
    </row>
    <row r="113" spans="1:30" s="35" customFormat="1" ht="11.25" hidden="1">
      <c r="A113" s="57">
        <f t="shared" si="5"/>
        <v>106</v>
      </c>
      <c r="B113" s="72"/>
      <c r="C113" s="73"/>
      <c r="D113" s="72"/>
      <c r="E113" s="74"/>
      <c r="F113" s="51">
        <v>0</v>
      </c>
      <c r="G113" s="52">
        <v>0</v>
      </c>
      <c r="H113" s="53"/>
      <c r="I113" s="54"/>
      <c r="J113" s="54"/>
      <c r="K113" s="53"/>
      <c r="L113" s="55">
        <f t="shared" si="4"/>
        <v>0</v>
      </c>
      <c r="M113" s="56">
        <f t="shared" si="3"/>
        <v>0</v>
      </c>
      <c r="N113" s="4"/>
      <c r="O113" s="4"/>
      <c r="P113" s="30"/>
      <c r="Q113" s="45"/>
      <c r="R113" s="32"/>
      <c r="S113" s="33"/>
      <c r="T113" s="33"/>
      <c r="U113" s="33"/>
      <c r="V113" s="33"/>
      <c r="W113" s="33"/>
      <c r="X113" s="33"/>
      <c r="Y113" s="33"/>
      <c r="Z113" s="34"/>
      <c r="AA113" s="34"/>
      <c r="AB113" s="34"/>
      <c r="AC113" s="34"/>
      <c r="AD113" s="34"/>
    </row>
    <row r="114" spans="1:30" s="35" customFormat="1" ht="11.25" hidden="1">
      <c r="A114" s="57">
        <f t="shared" si="5"/>
        <v>107</v>
      </c>
      <c r="B114" s="72"/>
      <c r="C114" s="73"/>
      <c r="D114" s="72"/>
      <c r="E114" s="74"/>
      <c r="F114" s="51">
        <v>0</v>
      </c>
      <c r="G114" s="52">
        <v>0</v>
      </c>
      <c r="H114" s="53"/>
      <c r="I114" s="54"/>
      <c r="J114" s="54"/>
      <c r="K114" s="53"/>
      <c r="L114" s="55">
        <f t="shared" si="4"/>
        <v>0</v>
      </c>
      <c r="M114" s="56">
        <f t="shared" si="3"/>
        <v>0</v>
      </c>
      <c r="N114" s="4"/>
      <c r="O114" s="4"/>
      <c r="P114" s="30"/>
      <c r="Q114" s="45"/>
      <c r="R114" s="32"/>
      <c r="S114" s="33"/>
      <c r="T114" s="33"/>
      <c r="U114" s="33"/>
      <c r="V114" s="33"/>
      <c r="W114" s="33"/>
      <c r="X114" s="33"/>
      <c r="Y114" s="33"/>
      <c r="Z114" s="34"/>
      <c r="AA114" s="34"/>
      <c r="AB114" s="34"/>
      <c r="AC114" s="34"/>
      <c r="AD114" s="34"/>
    </row>
    <row r="115" spans="1:30" s="35" customFormat="1" ht="11.25" hidden="1">
      <c r="A115" s="57">
        <f t="shared" si="5"/>
        <v>108</v>
      </c>
      <c r="B115" s="72"/>
      <c r="C115" s="73"/>
      <c r="D115" s="72"/>
      <c r="E115" s="74"/>
      <c r="F115" s="51">
        <v>0</v>
      </c>
      <c r="G115" s="52">
        <v>0</v>
      </c>
      <c r="H115" s="53"/>
      <c r="I115" s="54"/>
      <c r="J115" s="54"/>
      <c r="K115" s="53"/>
      <c r="L115" s="55">
        <f t="shared" si="4"/>
        <v>0</v>
      </c>
      <c r="M115" s="56">
        <f t="shared" si="3"/>
        <v>0</v>
      </c>
      <c r="N115" s="4"/>
      <c r="O115" s="4"/>
      <c r="P115" s="30"/>
      <c r="Q115" s="45"/>
      <c r="R115" s="32"/>
      <c r="S115" s="33"/>
      <c r="T115" s="33"/>
      <c r="U115" s="33"/>
      <c r="V115" s="33"/>
      <c r="W115" s="33"/>
      <c r="X115" s="33"/>
      <c r="Y115" s="33"/>
      <c r="Z115" s="34"/>
      <c r="AA115" s="34"/>
      <c r="AB115" s="34"/>
      <c r="AC115" s="34"/>
      <c r="AD115" s="34"/>
    </row>
    <row r="116" spans="1:30" s="35" customFormat="1" ht="11.25" hidden="1">
      <c r="A116" s="57">
        <f t="shared" si="5"/>
        <v>109</v>
      </c>
      <c r="B116" s="72"/>
      <c r="C116" s="73"/>
      <c r="D116" s="72"/>
      <c r="E116" s="74"/>
      <c r="F116" s="51">
        <v>0</v>
      </c>
      <c r="G116" s="52">
        <v>0</v>
      </c>
      <c r="H116" s="53"/>
      <c r="I116" s="54"/>
      <c r="J116" s="54"/>
      <c r="K116" s="53"/>
      <c r="L116" s="55">
        <f t="shared" si="4"/>
        <v>0</v>
      </c>
      <c r="M116" s="56">
        <f t="shared" si="3"/>
        <v>0</v>
      </c>
      <c r="N116" s="4"/>
      <c r="O116" s="4"/>
      <c r="P116" s="30"/>
      <c r="Q116" s="45"/>
      <c r="R116" s="32"/>
      <c r="S116" s="33"/>
      <c r="T116" s="33"/>
      <c r="U116" s="33"/>
      <c r="V116" s="33"/>
      <c r="W116" s="33"/>
      <c r="X116" s="33"/>
      <c r="Y116" s="33"/>
      <c r="Z116" s="34"/>
      <c r="AA116" s="34"/>
      <c r="AB116" s="34"/>
      <c r="AC116" s="34"/>
      <c r="AD116" s="34"/>
    </row>
    <row r="117" spans="1:30" s="35" customFormat="1" ht="11.25" hidden="1">
      <c r="A117" s="57">
        <f t="shared" si="5"/>
        <v>110</v>
      </c>
      <c r="B117" s="72"/>
      <c r="C117" s="73"/>
      <c r="D117" s="72"/>
      <c r="E117" s="74"/>
      <c r="F117" s="51">
        <v>0</v>
      </c>
      <c r="G117" s="52">
        <v>0</v>
      </c>
      <c r="H117" s="53"/>
      <c r="I117" s="54"/>
      <c r="J117" s="54"/>
      <c r="K117" s="53"/>
      <c r="L117" s="55">
        <f t="shared" si="4"/>
        <v>0</v>
      </c>
      <c r="M117" s="56">
        <f t="shared" si="3"/>
        <v>0</v>
      </c>
      <c r="N117" s="4"/>
      <c r="O117" s="4"/>
      <c r="P117" s="30"/>
      <c r="Q117" s="45"/>
      <c r="R117" s="32"/>
      <c r="S117" s="33"/>
      <c r="T117" s="33"/>
      <c r="U117" s="33"/>
      <c r="V117" s="33"/>
      <c r="W117" s="33"/>
      <c r="X117" s="33"/>
      <c r="Y117" s="33"/>
      <c r="Z117" s="34"/>
      <c r="AA117" s="34"/>
      <c r="AB117" s="34"/>
      <c r="AC117" s="34"/>
      <c r="AD117" s="34"/>
    </row>
    <row r="118" spans="1:30" s="35" customFormat="1" ht="11.25" hidden="1">
      <c r="A118" s="57">
        <f t="shared" si="5"/>
        <v>111</v>
      </c>
      <c r="B118" s="72"/>
      <c r="C118" s="73"/>
      <c r="D118" s="72"/>
      <c r="E118" s="74"/>
      <c r="F118" s="51">
        <v>0</v>
      </c>
      <c r="G118" s="52">
        <v>0</v>
      </c>
      <c r="H118" s="53"/>
      <c r="I118" s="54"/>
      <c r="J118" s="54"/>
      <c r="K118" s="53"/>
      <c r="L118" s="55">
        <f t="shared" si="4"/>
        <v>0</v>
      </c>
      <c r="M118" s="56">
        <f t="shared" si="3"/>
        <v>0</v>
      </c>
      <c r="N118" s="4"/>
      <c r="O118" s="4"/>
      <c r="P118" s="30"/>
      <c r="Q118" s="45"/>
      <c r="R118" s="32"/>
      <c r="S118" s="33"/>
      <c r="T118" s="33"/>
      <c r="U118" s="33"/>
      <c r="V118" s="33"/>
      <c r="W118" s="33"/>
      <c r="X118" s="33"/>
      <c r="Y118" s="33"/>
      <c r="Z118" s="34"/>
      <c r="AA118" s="34"/>
      <c r="AB118" s="34"/>
      <c r="AC118" s="34"/>
      <c r="AD118" s="34"/>
    </row>
    <row r="119" spans="1:30" s="35" customFormat="1" ht="11.25" hidden="1">
      <c r="A119" s="57">
        <f t="shared" si="5"/>
        <v>112</v>
      </c>
      <c r="B119" s="72"/>
      <c r="C119" s="73"/>
      <c r="D119" s="72"/>
      <c r="E119" s="74"/>
      <c r="F119" s="51">
        <v>0</v>
      </c>
      <c r="G119" s="52">
        <v>0</v>
      </c>
      <c r="H119" s="53"/>
      <c r="I119" s="54"/>
      <c r="J119" s="54"/>
      <c r="K119" s="53"/>
      <c r="L119" s="55">
        <f t="shared" si="4"/>
        <v>0</v>
      </c>
      <c r="M119" s="56">
        <f t="shared" si="3"/>
        <v>0</v>
      </c>
      <c r="N119" s="4"/>
      <c r="O119" s="4"/>
      <c r="P119" s="30"/>
      <c r="Q119" s="45"/>
      <c r="R119" s="32"/>
      <c r="S119" s="33"/>
      <c r="T119" s="33"/>
      <c r="U119" s="33"/>
      <c r="V119" s="33"/>
      <c r="W119" s="33"/>
      <c r="X119" s="33"/>
      <c r="Y119" s="33"/>
      <c r="Z119" s="34"/>
      <c r="AA119" s="34"/>
      <c r="AB119" s="34"/>
      <c r="AC119" s="34"/>
      <c r="AD119" s="34"/>
    </row>
    <row r="120" spans="1:30" s="35" customFormat="1" ht="11.25" hidden="1">
      <c r="A120" s="57">
        <f t="shared" si="5"/>
        <v>113</v>
      </c>
      <c r="B120" s="72"/>
      <c r="C120" s="73"/>
      <c r="D120" s="72"/>
      <c r="E120" s="74"/>
      <c r="F120" s="51">
        <v>0</v>
      </c>
      <c r="G120" s="52">
        <v>0</v>
      </c>
      <c r="H120" s="53"/>
      <c r="I120" s="54"/>
      <c r="J120" s="54"/>
      <c r="K120" s="53"/>
      <c r="L120" s="55">
        <f t="shared" si="4"/>
        <v>0</v>
      </c>
      <c r="M120" s="56">
        <f t="shared" si="3"/>
        <v>0</v>
      </c>
      <c r="N120" s="4"/>
      <c r="O120" s="4"/>
      <c r="P120" s="30"/>
      <c r="Q120" s="45"/>
      <c r="R120" s="32"/>
      <c r="S120" s="33"/>
      <c r="T120" s="33"/>
      <c r="U120" s="33"/>
      <c r="V120" s="33"/>
      <c r="W120" s="33"/>
      <c r="X120" s="33"/>
      <c r="Y120" s="33"/>
      <c r="Z120" s="34"/>
      <c r="AA120" s="34"/>
      <c r="AB120" s="34"/>
      <c r="AC120" s="34"/>
      <c r="AD120" s="34"/>
    </row>
    <row r="121" spans="1:30" s="35" customFormat="1" ht="11.25" hidden="1">
      <c r="A121" s="57">
        <f t="shared" si="5"/>
        <v>114</v>
      </c>
      <c r="B121" s="72"/>
      <c r="C121" s="73"/>
      <c r="D121" s="72"/>
      <c r="E121" s="74"/>
      <c r="F121" s="51">
        <v>0</v>
      </c>
      <c r="G121" s="52">
        <v>0</v>
      </c>
      <c r="H121" s="53"/>
      <c r="I121" s="54"/>
      <c r="J121" s="54"/>
      <c r="K121" s="53"/>
      <c r="L121" s="55">
        <f t="shared" si="4"/>
        <v>0</v>
      </c>
      <c r="M121" s="56">
        <f t="shared" si="3"/>
        <v>0</v>
      </c>
      <c r="N121" s="4"/>
      <c r="O121" s="4"/>
      <c r="P121" s="30"/>
      <c r="Q121" s="45"/>
      <c r="R121" s="32"/>
      <c r="S121" s="33"/>
      <c r="T121" s="33"/>
      <c r="U121" s="33"/>
      <c r="V121" s="33"/>
      <c r="W121" s="33"/>
      <c r="X121" s="33"/>
      <c r="Y121" s="33"/>
      <c r="Z121" s="34"/>
      <c r="AA121" s="34"/>
      <c r="AB121" s="34"/>
      <c r="AC121" s="34"/>
      <c r="AD121" s="34"/>
    </row>
    <row r="122" spans="1:30" s="35" customFormat="1" ht="11.25" hidden="1">
      <c r="A122" s="57">
        <f t="shared" si="5"/>
        <v>115</v>
      </c>
      <c r="B122" s="72"/>
      <c r="C122" s="73"/>
      <c r="D122" s="72"/>
      <c r="E122" s="74"/>
      <c r="F122" s="51">
        <v>0</v>
      </c>
      <c r="G122" s="52">
        <v>0</v>
      </c>
      <c r="H122" s="53"/>
      <c r="I122" s="54"/>
      <c r="J122" s="54"/>
      <c r="K122" s="53"/>
      <c r="L122" s="55">
        <f t="shared" si="4"/>
        <v>0</v>
      </c>
      <c r="M122" s="56">
        <f t="shared" si="3"/>
        <v>0</v>
      </c>
      <c r="N122" s="4"/>
      <c r="O122" s="4"/>
      <c r="P122" s="30"/>
      <c r="Q122" s="45"/>
      <c r="R122" s="32"/>
      <c r="S122" s="33"/>
      <c r="T122" s="33"/>
      <c r="U122" s="33"/>
      <c r="V122" s="33"/>
      <c r="W122" s="33"/>
      <c r="X122" s="33"/>
      <c r="Y122" s="33"/>
      <c r="Z122" s="34"/>
      <c r="AA122" s="34"/>
      <c r="AB122" s="34"/>
      <c r="AC122" s="34"/>
      <c r="AD122" s="34"/>
    </row>
    <row r="123" spans="1:30" s="35" customFormat="1" ht="11.25" hidden="1">
      <c r="A123" s="57">
        <f t="shared" si="5"/>
        <v>116</v>
      </c>
      <c r="B123" s="72"/>
      <c r="C123" s="73"/>
      <c r="D123" s="72"/>
      <c r="E123" s="74"/>
      <c r="F123" s="51">
        <v>0</v>
      </c>
      <c r="G123" s="52">
        <v>0</v>
      </c>
      <c r="H123" s="53"/>
      <c r="I123" s="54"/>
      <c r="J123" s="54"/>
      <c r="K123" s="53"/>
      <c r="L123" s="55">
        <f t="shared" si="4"/>
        <v>0</v>
      </c>
      <c r="M123" s="56">
        <f t="shared" si="3"/>
        <v>0</v>
      </c>
      <c r="N123" s="4"/>
      <c r="O123" s="4"/>
      <c r="P123" s="30"/>
      <c r="Q123" s="45"/>
      <c r="R123" s="32"/>
      <c r="S123" s="33"/>
      <c r="T123" s="33"/>
      <c r="U123" s="33"/>
      <c r="V123" s="33"/>
      <c r="W123" s="33"/>
      <c r="X123" s="33"/>
      <c r="Y123" s="33"/>
      <c r="Z123" s="34"/>
      <c r="AA123" s="34"/>
      <c r="AB123" s="34"/>
      <c r="AC123" s="34"/>
      <c r="AD123" s="34"/>
    </row>
    <row r="124" spans="1:30" s="35" customFormat="1" ht="11.25" hidden="1">
      <c r="A124" s="57">
        <f t="shared" si="5"/>
        <v>117</v>
      </c>
      <c r="B124" s="72"/>
      <c r="C124" s="73"/>
      <c r="D124" s="72"/>
      <c r="E124" s="74"/>
      <c r="F124" s="51">
        <v>0</v>
      </c>
      <c r="G124" s="52">
        <v>0</v>
      </c>
      <c r="H124" s="53"/>
      <c r="I124" s="54"/>
      <c r="J124" s="54"/>
      <c r="K124" s="53"/>
      <c r="L124" s="55">
        <f t="shared" si="4"/>
        <v>0</v>
      </c>
      <c r="M124" s="56">
        <f t="shared" si="3"/>
        <v>0</v>
      </c>
      <c r="N124" s="4"/>
      <c r="O124" s="4"/>
      <c r="P124" s="30"/>
      <c r="Q124" s="45"/>
      <c r="R124" s="32"/>
      <c r="S124" s="33"/>
      <c r="T124" s="33"/>
      <c r="U124" s="33"/>
      <c r="V124" s="33"/>
      <c r="W124" s="33"/>
      <c r="X124" s="33"/>
      <c r="Y124" s="33"/>
      <c r="Z124" s="34"/>
      <c r="AA124" s="34"/>
      <c r="AB124" s="34"/>
      <c r="AC124" s="34"/>
      <c r="AD124" s="34"/>
    </row>
    <row r="125" spans="1:30" s="35" customFormat="1" ht="11.25" hidden="1">
      <c r="A125" s="57">
        <f t="shared" si="5"/>
        <v>118</v>
      </c>
      <c r="B125" s="72"/>
      <c r="C125" s="73"/>
      <c r="D125" s="72"/>
      <c r="E125" s="74"/>
      <c r="F125" s="51">
        <v>0</v>
      </c>
      <c r="G125" s="52">
        <v>0</v>
      </c>
      <c r="H125" s="53"/>
      <c r="I125" s="54"/>
      <c r="J125" s="54"/>
      <c r="K125" s="53"/>
      <c r="L125" s="55">
        <f t="shared" si="4"/>
        <v>0</v>
      </c>
      <c r="M125" s="56">
        <f t="shared" si="3"/>
        <v>0</v>
      </c>
      <c r="N125" s="4"/>
      <c r="O125" s="4"/>
      <c r="P125" s="30"/>
      <c r="Q125" s="45"/>
      <c r="R125" s="32"/>
      <c r="S125" s="33"/>
      <c r="T125" s="33"/>
      <c r="U125" s="33"/>
      <c r="V125" s="33"/>
      <c r="W125" s="33"/>
      <c r="X125" s="33"/>
      <c r="Y125" s="33"/>
      <c r="Z125" s="34"/>
      <c r="AA125" s="34"/>
      <c r="AB125" s="34"/>
      <c r="AC125" s="34"/>
      <c r="AD125" s="34"/>
    </row>
    <row r="126" spans="1:30" s="35" customFormat="1" ht="11.25" hidden="1">
      <c r="A126" s="57">
        <f t="shared" si="5"/>
        <v>119</v>
      </c>
      <c r="B126" s="72"/>
      <c r="C126" s="73"/>
      <c r="D126" s="72"/>
      <c r="E126" s="74"/>
      <c r="F126" s="51">
        <v>0</v>
      </c>
      <c r="G126" s="52">
        <v>0</v>
      </c>
      <c r="H126" s="53"/>
      <c r="I126" s="54"/>
      <c r="J126" s="54"/>
      <c r="K126" s="53"/>
      <c r="L126" s="55">
        <f t="shared" si="4"/>
        <v>0</v>
      </c>
      <c r="M126" s="56">
        <f t="shared" si="3"/>
        <v>0</v>
      </c>
      <c r="N126" s="4"/>
      <c r="O126" s="4"/>
      <c r="P126" s="30"/>
      <c r="Q126" s="45"/>
      <c r="R126" s="32"/>
      <c r="S126" s="33"/>
      <c r="T126" s="33"/>
      <c r="U126" s="33"/>
      <c r="V126" s="33"/>
      <c r="W126" s="33"/>
      <c r="X126" s="33"/>
      <c r="Y126" s="33"/>
      <c r="Z126" s="34"/>
      <c r="AA126" s="34"/>
      <c r="AB126" s="34"/>
      <c r="AC126" s="34"/>
      <c r="AD126" s="34"/>
    </row>
    <row r="127" spans="1:30" s="35" customFormat="1" ht="11.25" hidden="1">
      <c r="A127" s="57">
        <f t="shared" si="5"/>
        <v>120</v>
      </c>
      <c r="B127" s="72"/>
      <c r="C127" s="73"/>
      <c r="D127" s="72"/>
      <c r="E127" s="74"/>
      <c r="F127" s="51">
        <v>0</v>
      </c>
      <c r="G127" s="52">
        <v>0</v>
      </c>
      <c r="H127" s="53"/>
      <c r="I127" s="54"/>
      <c r="J127" s="54"/>
      <c r="K127" s="53"/>
      <c r="L127" s="55">
        <f t="shared" si="4"/>
        <v>0</v>
      </c>
      <c r="M127" s="56">
        <f t="shared" si="3"/>
        <v>0</v>
      </c>
      <c r="N127" s="4"/>
      <c r="O127" s="4"/>
      <c r="P127" s="30"/>
      <c r="Q127" s="45"/>
      <c r="R127" s="32"/>
      <c r="S127" s="33"/>
      <c r="T127" s="33"/>
      <c r="U127" s="33"/>
      <c r="V127" s="33"/>
      <c r="W127" s="33"/>
      <c r="X127" s="33"/>
      <c r="Y127" s="33"/>
      <c r="Z127" s="34"/>
      <c r="AA127" s="34"/>
      <c r="AB127" s="34"/>
      <c r="AC127" s="34"/>
      <c r="AD127" s="34"/>
    </row>
    <row r="128" spans="1:30" s="35" customFormat="1" ht="11.25" hidden="1">
      <c r="A128" s="57">
        <f t="shared" si="5"/>
        <v>121</v>
      </c>
      <c r="B128" s="72"/>
      <c r="C128" s="73"/>
      <c r="D128" s="72"/>
      <c r="E128" s="74"/>
      <c r="F128" s="51">
        <v>0</v>
      </c>
      <c r="G128" s="52">
        <v>0</v>
      </c>
      <c r="H128" s="53"/>
      <c r="I128" s="54"/>
      <c r="J128" s="54"/>
      <c r="K128" s="53"/>
      <c r="L128" s="55">
        <f t="shared" si="4"/>
        <v>0</v>
      </c>
      <c r="M128" s="56">
        <f t="shared" si="3"/>
        <v>0</v>
      </c>
      <c r="N128" s="4"/>
      <c r="O128" s="4"/>
      <c r="P128" s="30"/>
      <c r="Q128" s="45"/>
      <c r="R128" s="32"/>
      <c r="S128" s="33"/>
      <c r="T128" s="33"/>
      <c r="U128" s="33"/>
      <c r="V128" s="33"/>
      <c r="W128" s="33"/>
      <c r="X128" s="33"/>
      <c r="Y128" s="33"/>
      <c r="Z128" s="34"/>
      <c r="AA128" s="34"/>
      <c r="AB128" s="34"/>
      <c r="AC128" s="34"/>
      <c r="AD128" s="34"/>
    </row>
    <row r="129" spans="1:30" s="35" customFormat="1" ht="11.25" hidden="1">
      <c r="A129" s="57">
        <f t="shared" si="5"/>
        <v>122</v>
      </c>
      <c r="B129" s="72"/>
      <c r="C129" s="73"/>
      <c r="D129" s="72"/>
      <c r="E129" s="74"/>
      <c r="F129" s="51">
        <v>0</v>
      </c>
      <c r="G129" s="52">
        <v>0</v>
      </c>
      <c r="H129" s="53"/>
      <c r="I129" s="54"/>
      <c r="J129" s="54"/>
      <c r="K129" s="53"/>
      <c r="L129" s="55">
        <f t="shared" si="4"/>
        <v>0</v>
      </c>
      <c r="M129" s="56">
        <f t="shared" si="3"/>
        <v>0</v>
      </c>
      <c r="N129" s="4"/>
      <c r="O129" s="4"/>
      <c r="P129" s="30"/>
      <c r="Q129" s="45"/>
      <c r="R129" s="32"/>
      <c r="S129" s="33"/>
      <c r="T129" s="33"/>
      <c r="U129" s="33"/>
      <c r="V129" s="33"/>
      <c r="W129" s="33"/>
      <c r="X129" s="33"/>
      <c r="Y129" s="33"/>
      <c r="Z129" s="34"/>
      <c r="AA129" s="34"/>
      <c r="AB129" s="34"/>
      <c r="AC129" s="34"/>
      <c r="AD129" s="34"/>
    </row>
    <row r="130" spans="1:30" s="35" customFormat="1" ht="11.25" hidden="1">
      <c r="A130" s="57">
        <f t="shared" si="5"/>
        <v>123</v>
      </c>
      <c r="B130" s="72"/>
      <c r="C130" s="73"/>
      <c r="D130" s="72"/>
      <c r="E130" s="74"/>
      <c r="F130" s="51">
        <v>0</v>
      </c>
      <c r="G130" s="52">
        <v>0</v>
      </c>
      <c r="H130" s="53"/>
      <c r="I130" s="54"/>
      <c r="J130" s="54"/>
      <c r="K130" s="53"/>
      <c r="L130" s="55">
        <f t="shared" si="4"/>
        <v>0</v>
      </c>
      <c r="M130" s="56">
        <f t="shared" si="3"/>
        <v>0</v>
      </c>
      <c r="N130" s="4"/>
      <c r="O130" s="4"/>
      <c r="P130" s="30"/>
      <c r="Q130" s="45"/>
      <c r="R130" s="32"/>
      <c r="S130" s="33"/>
      <c r="T130" s="33"/>
      <c r="U130" s="33"/>
      <c r="V130" s="33"/>
      <c r="W130" s="33"/>
      <c r="X130" s="33"/>
      <c r="Y130" s="33"/>
      <c r="Z130" s="34"/>
      <c r="AA130" s="34"/>
      <c r="AB130" s="34"/>
      <c r="AC130" s="34"/>
      <c r="AD130" s="34"/>
    </row>
    <row r="131" spans="1:30" s="35" customFormat="1" ht="11.25" hidden="1">
      <c r="A131" s="57">
        <f t="shared" si="5"/>
        <v>124</v>
      </c>
      <c r="B131" s="72"/>
      <c r="C131" s="73"/>
      <c r="D131" s="72"/>
      <c r="E131" s="74"/>
      <c r="F131" s="51">
        <v>0</v>
      </c>
      <c r="G131" s="52">
        <v>0</v>
      </c>
      <c r="H131" s="53"/>
      <c r="I131" s="54"/>
      <c r="J131" s="54"/>
      <c r="K131" s="53"/>
      <c r="L131" s="55">
        <f t="shared" si="4"/>
        <v>0</v>
      </c>
      <c r="M131" s="56">
        <f t="shared" si="3"/>
        <v>0</v>
      </c>
      <c r="N131" s="4"/>
      <c r="O131" s="4"/>
      <c r="P131" s="30"/>
      <c r="Q131" s="45"/>
      <c r="R131" s="32"/>
      <c r="S131" s="33"/>
      <c r="T131" s="33"/>
      <c r="U131" s="33"/>
      <c r="V131" s="33"/>
      <c r="W131" s="33"/>
      <c r="X131" s="33"/>
      <c r="Y131" s="33"/>
      <c r="Z131" s="34"/>
      <c r="AA131" s="34"/>
      <c r="AB131" s="34"/>
      <c r="AC131" s="34"/>
      <c r="AD131" s="34"/>
    </row>
    <row r="132" spans="1:30" s="35" customFormat="1" ht="11.25" hidden="1">
      <c r="A132" s="57">
        <f t="shared" si="5"/>
        <v>125</v>
      </c>
      <c r="B132" s="72"/>
      <c r="C132" s="73"/>
      <c r="D132" s="72"/>
      <c r="E132" s="74"/>
      <c r="F132" s="51">
        <v>0</v>
      </c>
      <c r="G132" s="52">
        <v>0</v>
      </c>
      <c r="H132" s="53"/>
      <c r="I132" s="54"/>
      <c r="J132" s="54"/>
      <c r="K132" s="53"/>
      <c r="L132" s="55">
        <f t="shared" si="4"/>
        <v>0</v>
      </c>
      <c r="M132" s="56">
        <f t="shared" si="3"/>
        <v>0</v>
      </c>
      <c r="N132" s="4"/>
      <c r="O132" s="4"/>
      <c r="P132" s="30"/>
      <c r="Q132" s="45"/>
      <c r="R132" s="32"/>
      <c r="S132" s="33"/>
      <c r="T132" s="33"/>
      <c r="U132" s="33"/>
      <c r="V132" s="33"/>
      <c r="W132" s="33"/>
      <c r="X132" s="33"/>
      <c r="Y132" s="33"/>
      <c r="Z132" s="34"/>
      <c r="AA132" s="34"/>
      <c r="AB132" s="34"/>
      <c r="AC132" s="34"/>
      <c r="AD132" s="34"/>
    </row>
    <row r="133" spans="1:30" s="35" customFormat="1" ht="11.25" hidden="1">
      <c r="A133" s="57">
        <f t="shared" si="5"/>
        <v>126</v>
      </c>
      <c r="B133" s="72"/>
      <c r="C133" s="73"/>
      <c r="D133" s="72"/>
      <c r="E133" s="74"/>
      <c r="F133" s="51">
        <v>0</v>
      </c>
      <c r="G133" s="52">
        <v>0</v>
      </c>
      <c r="H133" s="53"/>
      <c r="I133" s="54"/>
      <c r="J133" s="54"/>
      <c r="K133" s="53"/>
      <c r="L133" s="55">
        <f t="shared" si="4"/>
        <v>0</v>
      </c>
      <c r="M133" s="56">
        <f t="shared" si="3"/>
        <v>0</v>
      </c>
      <c r="N133" s="4"/>
      <c r="O133" s="4"/>
      <c r="P133" s="30"/>
      <c r="Q133" s="45"/>
      <c r="R133" s="32"/>
      <c r="S133" s="33"/>
      <c r="T133" s="33"/>
      <c r="U133" s="33"/>
      <c r="V133" s="33"/>
      <c r="W133" s="33"/>
      <c r="X133" s="33"/>
      <c r="Y133" s="33"/>
      <c r="Z133" s="34"/>
      <c r="AA133" s="34"/>
      <c r="AB133" s="34"/>
      <c r="AC133" s="34"/>
      <c r="AD133" s="34"/>
    </row>
    <row r="134" spans="1:30" s="35" customFormat="1" ht="11.25" hidden="1">
      <c r="A134" s="57">
        <f t="shared" si="5"/>
        <v>127</v>
      </c>
      <c r="B134" s="72"/>
      <c r="C134" s="73"/>
      <c r="D134" s="72"/>
      <c r="E134" s="74"/>
      <c r="F134" s="51">
        <v>0</v>
      </c>
      <c r="G134" s="52">
        <v>0</v>
      </c>
      <c r="H134" s="53"/>
      <c r="I134" s="54"/>
      <c r="J134" s="54"/>
      <c r="K134" s="53"/>
      <c r="L134" s="55">
        <f t="shared" si="4"/>
        <v>0</v>
      </c>
      <c r="M134" s="56">
        <f t="shared" si="3"/>
        <v>0</v>
      </c>
      <c r="N134" s="4"/>
      <c r="O134" s="4"/>
      <c r="P134" s="30"/>
      <c r="Q134" s="45"/>
      <c r="R134" s="32"/>
      <c r="S134" s="33"/>
      <c r="T134" s="33"/>
      <c r="U134" s="33"/>
      <c r="V134" s="33"/>
      <c r="W134" s="33"/>
      <c r="X134" s="33"/>
      <c r="Y134" s="33"/>
      <c r="Z134" s="34"/>
      <c r="AA134" s="34"/>
      <c r="AB134" s="34"/>
      <c r="AC134" s="34"/>
      <c r="AD134" s="34"/>
    </row>
    <row r="135" spans="1:30" s="35" customFormat="1" ht="11.25" hidden="1">
      <c r="A135" s="57">
        <f t="shared" si="5"/>
        <v>128</v>
      </c>
      <c r="B135" s="72"/>
      <c r="C135" s="73"/>
      <c r="D135" s="72"/>
      <c r="E135" s="74"/>
      <c r="F135" s="51">
        <v>0</v>
      </c>
      <c r="G135" s="52">
        <v>0</v>
      </c>
      <c r="H135" s="53"/>
      <c r="I135" s="54"/>
      <c r="J135" s="54"/>
      <c r="K135" s="53"/>
      <c r="L135" s="55">
        <f t="shared" si="4"/>
        <v>0</v>
      </c>
      <c r="M135" s="56">
        <f t="shared" si="3"/>
        <v>0</v>
      </c>
      <c r="N135" s="4"/>
      <c r="O135" s="4"/>
      <c r="P135" s="30"/>
      <c r="Q135" s="45"/>
      <c r="R135" s="32"/>
      <c r="S135" s="33"/>
      <c r="T135" s="33"/>
      <c r="U135" s="33"/>
      <c r="V135" s="33"/>
      <c r="W135" s="33"/>
      <c r="X135" s="33"/>
      <c r="Y135" s="33"/>
      <c r="Z135" s="34"/>
      <c r="AA135" s="34"/>
      <c r="AB135" s="34"/>
      <c r="AC135" s="34"/>
      <c r="AD135" s="34"/>
    </row>
    <row r="136" spans="1:30" s="35" customFormat="1" ht="11.25" hidden="1">
      <c r="A136" s="57">
        <f t="shared" si="5"/>
        <v>129</v>
      </c>
      <c r="B136" s="72"/>
      <c r="C136" s="73"/>
      <c r="D136" s="72"/>
      <c r="E136" s="74"/>
      <c r="F136" s="51">
        <v>0</v>
      </c>
      <c r="G136" s="52">
        <v>0</v>
      </c>
      <c r="H136" s="53"/>
      <c r="I136" s="54"/>
      <c r="J136" s="54"/>
      <c r="K136" s="53"/>
      <c r="L136" s="55">
        <f t="shared" si="4"/>
        <v>0</v>
      </c>
      <c r="M136" s="56">
        <f aca="true" t="shared" si="6" ref="M136:M179">G136+H136-K136</f>
        <v>0</v>
      </c>
      <c r="N136" s="4"/>
      <c r="O136" s="4"/>
      <c r="P136" s="30"/>
      <c r="Q136" s="45"/>
      <c r="R136" s="32"/>
      <c r="S136" s="33"/>
      <c r="T136" s="33"/>
      <c r="U136" s="33"/>
      <c r="V136" s="33"/>
      <c r="W136" s="33"/>
      <c r="X136" s="33"/>
      <c r="Y136" s="33"/>
      <c r="Z136" s="34"/>
      <c r="AA136" s="34"/>
      <c r="AB136" s="34"/>
      <c r="AC136" s="34"/>
      <c r="AD136" s="34"/>
    </row>
    <row r="137" spans="1:30" s="35" customFormat="1" ht="11.25" hidden="1">
      <c r="A137" s="57">
        <f t="shared" si="5"/>
        <v>130</v>
      </c>
      <c r="B137" s="72"/>
      <c r="C137" s="73"/>
      <c r="D137" s="72"/>
      <c r="E137" s="74"/>
      <c r="F137" s="51">
        <v>0</v>
      </c>
      <c r="G137" s="52">
        <v>0</v>
      </c>
      <c r="H137" s="53"/>
      <c r="I137" s="54"/>
      <c r="J137" s="54"/>
      <c r="K137" s="53"/>
      <c r="L137" s="55">
        <f aca="true" t="shared" si="7" ref="L137:L179">F137+I137-J137</f>
        <v>0</v>
      </c>
      <c r="M137" s="56">
        <f t="shared" si="6"/>
        <v>0</v>
      </c>
      <c r="N137" s="4"/>
      <c r="O137" s="4"/>
      <c r="P137" s="30"/>
      <c r="Q137" s="45"/>
      <c r="R137" s="32"/>
      <c r="S137" s="33"/>
      <c r="T137" s="33"/>
      <c r="U137" s="33"/>
      <c r="V137" s="33"/>
      <c r="W137" s="33"/>
      <c r="X137" s="33"/>
      <c r="Y137" s="33"/>
      <c r="Z137" s="34"/>
      <c r="AA137" s="34"/>
      <c r="AB137" s="34"/>
      <c r="AC137" s="34"/>
      <c r="AD137" s="34"/>
    </row>
    <row r="138" spans="1:30" s="35" customFormat="1" ht="11.25" hidden="1">
      <c r="A138" s="57">
        <f aca="true" t="shared" si="8" ref="A138:A179">A137+1</f>
        <v>131</v>
      </c>
      <c r="B138" s="72"/>
      <c r="C138" s="73"/>
      <c r="D138" s="72"/>
      <c r="E138" s="74"/>
      <c r="F138" s="51">
        <v>0</v>
      </c>
      <c r="G138" s="52">
        <v>0</v>
      </c>
      <c r="H138" s="53"/>
      <c r="I138" s="54"/>
      <c r="J138" s="54"/>
      <c r="K138" s="53"/>
      <c r="L138" s="55">
        <f t="shared" si="7"/>
        <v>0</v>
      </c>
      <c r="M138" s="56">
        <f t="shared" si="6"/>
        <v>0</v>
      </c>
      <c r="N138" s="4"/>
      <c r="O138" s="4"/>
      <c r="P138" s="30"/>
      <c r="Q138" s="45"/>
      <c r="R138" s="32"/>
      <c r="S138" s="33"/>
      <c r="T138" s="33"/>
      <c r="U138" s="33"/>
      <c r="V138" s="33"/>
      <c r="W138" s="33"/>
      <c r="X138" s="33"/>
      <c r="Y138" s="33"/>
      <c r="Z138" s="34"/>
      <c r="AA138" s="34"/>
      <c r="AB138" s="34"/>
      <c r="AC138" s="34"/>
      <c r="AD138" s="34"/>
    </row>
    <row r="139" spans="1:30" s="35" customFormat="1" ht="11.25" hidden="1">
      <c r="A139" s="57">
        <f t="shared" si="8"/>
        <v>132</v>
      </c>
      <c r="B139" s="72"/>
      <c r="C139" s="73"/>
      <c r="D139" s="72"/>
      <c r="E139" s="74"/>
      <c r="F139" s="51">
        <v>0</v>
      </c>
      <c r="G139" s="52">
        <v>0</v>
      </c>
      <c r="H139" s="53"/>
      <c r="I139" s="54"/>
      <c r="J139" s="54"/>
      <c r="K139" s="53"/>
      <c r="L139" s="55">
        <f t="shared" si="7"/>
        <v>0</v>
      </c>
      <c r="M139" s="56">
        <f t="shared" si="6"/>
        <v>0</v>
      </c>
      <c r="N139" s="4"/>
      <c r="O139" s="4"/>
      <c r="P139" s="30"/>
      <c r="Q139" s="45"/>
      <c r="R139" s="32"/>
      <c r="S139" s="33"/>
      <c r="T139" s="33"/>
      <c r="U139" s="33"/>
      <c r="V139" s="33"/>
      <c r="W139" s="33"/>
      <c r="X139" s="33"/>
      <c r="Y139" s="33"/>
      <c r="Z139" s="34"/>
      <c r="AA139" s="34"/>
      <c r="AB139" s="34"/>
      <c r="AC139" s="34"/>
      <c r="AD139" s="34"/>
    </row>
    <row r="140" spans="1:30" s="35" customFormat="1" ht="11.25" hidden="1">
      <c r="A140" s="57">
        <f t="shared" si="8"/>
        <v>133</v>
      </c>
      <c r="B140" s="72"/>
      <c r="C140" s="73"/>
      <c r="D140" s="72"/>
      <c r="E140" s="74"/>
      <c r="F140" s="51">
        <v>0</v>
      </c>
      <c r="G140" s="52">
        <v>0</v>
      </c>
      <c r="H140" s="53"/>
      <c r="I140" s="54"/>
      <c r="J140" s="54"/>
      <c r="K140" s="53"/>
      <c r="L140" s="55">
        <f t="shared" si="7"/>
        <v>0</v>
      </c>
      <c r="M140" s="56">
        <f t="shared" si="6"/>
        <v>0</v>
      </c>
      <c r="N140" s="4"/>
      <c r="O140" s="4"/>
      <c r="P140" s="30"/>
      <c r="Q140" s="45"/>
      <c r="R140" s="32"/>
      <c r="S140" s="33"/>
      <c r="T140" s="33"/>
      <c r="U140" s="33"/>
      <c r="V140" s="33"/>
      <c r="W140" s="33"/>
      <c r="X140" s="33"/>
      <c r="Y140" s="33"/>
      <c r="Z140" s="34"/>
      <c r="AA140" s="34"/>
      <c r="AB140" s="34"/>
      <c r="AC140" s="34"/>
      <c r="AD140" s="34"/>
    </row>
    <row r="141" spans="1:30" s="35" customFormat="1" ht="11.25" hidden="1">
      <c r="A141" s="57">
        <f t="shared" si="8"/>
        <v>134</v>
      </c>
      <c r="B141" s="72"/>
      <c r="C141" s="73"/>
      <c r="D141" s="72"/>
      <c r="E141" s="74"/>
      <c r="F141" s="51">
        <v>0</v>
      </c>
      <c r="G141" s="52">
        <v>0</v>
      </c>
      <c r="H141" s="53"/>
      <c r="I141" s="54"/>
      <c r="J141" s="54"/>
      <c r="K141" s="53"/>
      <c r="L141" s="55">
        <f t="shared" si="7"/>
        <v>0</v>
      </c>
      <c r="M141" s="56">
        <f t="shared" si="6"/>
        <v>0</v>
      </c>
      <c r="N141" s="4"/>
      <c r="O141" s="4"/>
      <c r="P141" s="30"/>
      <c r="Q141" s="45"/>
      <c r="R141" s="32"/>
      <c r="S141" s="33"/>
      <c r="T141" s="33"/>
      <c r="U141" s="33"/>
      <c r="V141" s="33"/>
      <c r="W141" s="33"/>
      <c r="X141" s="33"/>
      <c r="Y141" s="33"/>
      <c r="Z141" s="34"/>
      <c r="AA141" s="34"/>
      <c r="AB141" s="34"/>
      <c r="AC141" s="34"/>
      <c r="AD141" s="34"/>
    </row>
    <row r="142" spans="1:30" s="35" customFormat="1" ht="11.25" hidden="1">
      <c r="A142" s="57">
        <f t="shared" si="8"/>
        <v>135</v>
      </c>
      <c r="B142" s="72"/>
      <c r="C142" s="73"/>
      <c r="D142" s="72"/>
      <c r="E142" s="74"/>
      <c r="F142" s="51">
        <v>0</v>
      </c>
      <c r="G142" s="52">
        <v>0</v>
      </c>
      <c r="H142" s="53"/>
      <c r="I142" s="54"/>
      <c r="J142" s="54"/>
      <c r="K142" s="53"/>
      <c r="L142" s="55">
        <f t="shared" si="7"/>
        <v>0</v>
      </c>
      <c r="M142" s="56">
        <f t="shared" si="6"/>
        <v>0</v>
      </c>
      <c r="N142" s="4"/>
      <c r="O142" s="4"/>
      <c r="P142" s="30"/>
      <c r="Q142" s="45"/>
      <c r="R142" s="32"/>
      <c r="S142" s="33"/>
      <c r="T142" s="33"/>
      <c r="U142" s="33"/>
      <c r="V142" s="33"/>
      <c r="W142" s="33"/>
      <c r="X142" s="33"/>
      <c r="Y142" s="33"/>
      <c r="Z142" s="34"/>
      <c r="AA142" s="34"/>
      <c r="AB142" s="34"/>
      <c r="AC142" s="34"/>
      <c r="AD142" s="34"/>
    </row>
    <row r="143" spans="1:30" s="35" customFormat="1" ht="11.25" hidden="1">
      <c r="A143" s="57">
        <f t="shared" si="8"/>
        <v>136</v>
      </c>
      <c r="B143" s="72"/>
      <c r="C143" s="73"/>
      <c r="D143" s="72"/>
      <c r="E143" s="74"/>
      <c r="F143" s="51">
        <v>0</v>
      </c>
      <c r="G143" s="52">
        <v>0</v>
      </c>
      <c r="H143" s="53"/>
      <c r="I143" s="54"/>
      <c r="J143" s="54"/>
      <c r="K143" s="53"/>
      <c r="L143" s="55">
        <f t="shared" si="7"/>
        <v>0</v>
      </c>
      <c r="M143" s="56">
        <f t="shared" si="6"/>
        <v>0</v>
      </c>
      <c r="N143" s="4"/>
      <c r="O143" s="4"/>
      <c r="P143" s="30"/>
      <c r="Q143" s="45"/>
      <c r="R143" s="32"/>
      <c r="S143" s="33"/>
      <c r="T143" s="33"/>
      <c r="U143" s="33"/>
      <c r="V143" s="33"/>
      <c r="W143" s="33"/>
      <c r="X143" s="33"/>
      <c r="Y143" s="33"/>
      <c r="Z143" s="34"/>
      <c r="AA143" s="34"/>
      <c r="AB143" s="34"/>
      <c r="AC143" s="34"/>
      <c r="AD143" s="34"/>
    </row>
    <row r="144" spans="1:30" s="35" customFormat="1" ht="11.25" hidden="1">
      <c r="A144" s="57">
        <f t="shared" si="8"/>
        <v>137</v>
      </c>
      <c r="B144" s="72"/>
      <c r="C144" s="73"/>
      <c r="D144" s="72"/>
      <c r="E144" s="74"/>
      <c r="F144" s="51">
        <v>0</v>
      </c>
      <c r="G144" s="52">
        <v>0</v>
      </c>
      <c r="H144" s="53"/>
      <c r="I144" s="54"/>
      <c r="J144" s="54"/>
      <c r="K144" s="53"/>
      <c r="L144" s="55">
        <f t="shared" si="7"/>
        <v>0</v>
      </c>
      <c r="M144" s="56">
        <f t="shared" si="6"/>
        <v>0</v>
      </c>
      <c r="N144" s="4"/>
      <c r="O144" s="4"/>
      <c r="P144" s="30"/>
      <c r="Q144" s="45"/>
      <c r="R144" s="32"/>
      <c r="S144" s="33"/>
      <c r="T144" s="33"/>
      <c r="U144" s="33"/>
      <c r="V144" s="33"/>
      <c r="W144" s="33"/>
      <c r="X144" s="33"/>
      <c r="Y144" s="33"/>
      <c r="Z144" s="34"/>
      <c r="AA144" s="34"/>
      <c r="AB144" s="34"/>
      <c r="AC144" s="34"/>
      <c r="AD144" s="34"/>
    </row>
    <row r="145" spans="1:30" s="35" customFormat="1" ht="11.25" hidden="1">
      <c r="A145" s="57">
        <f t="shared" si="8"/>
        <v>138</v>
      </c>
      <c r="B145" s="72"/>
      <c r="C145" s="73"/>
      <c r="D145" s="72"/>
      <c r="E145" s="74"/>
      <c r="F145" s="51">
        <v>0</v>
      </c>
      <c r="G145" s="52">
        <v>0</v>
      </c>
      <c r="H145" s="53"/>
      <c r="I145" s="54"/>
      <c r="J145" s="54"/>
      <c r="K145" s="53"/>
      <c r="L145" s="55">
        <f t="shared" si="7"/>
        <v>0</v>
      </c>
      <c r="M145" s="56">
        <f t="shared" si="6"/>
        <v>0</v>
      </c>
      <c r="N145" s="4"/>
      <c r="O145" s="4"/>
      <c r="P145" s="30"/>
      <c r="Q145" s="45"/>
      <c r="R145" s="32"/>
      <c r="S145" s="33"/>
      <c r="T145" s="33"/>
      <c r="U145" s="33"/>
      <c r="V145" s="33"/>
      <c r="W145" s="33"/>
      <c r="X145" s="33"/>
      <c r="Y145" s="33"/>
      <c r="Z145" s="34"/>
      <c r="AA145" s="34"/>
      <c r="AB145" s="34"/>
      <c r="AC145" s="34"/>
      <c r="AD145" s="34"/>
    </row>
    <row r="146" spans="1:30" s="35" customFormat="1" ht="11.25" hidden="1">
      <c r="A146" s="57">
        <f t="shared" si="8"/>
        <v>139</v>
      </c>
      <c r="B146" s="72"/>
      <c r="C146" s="73"/>
      <c r="D146" s="72"/>
      <c r="E146" s="74"/>
      <c r="F146" s="51">
        <v>0</v>
      </c>
      <c r="G146" s="52">
        <v>0</v>
      </c>
      <c r="H146" s="53"/>
      <c r="I146" s="54"/>
      <c r="J146" s="54"/>
      <c r="K146" s="53"/>
      <c r="L146" s="55">
        <f t="shared" si="7"/>
        <v>0</v>
      </c>
      <c r="M146" s="56">
        <f t="shared" si="6"/>
        <v>0</v>
      </c>
      <c r="N146" s="4"/>
      <c r="O146" s="4"/>
      <c r="P146" s="30"/>
      <c r="Q146" s="45"/>
      <c r="R146" s="32"/>
      <c r="S146" s="33"/>
      <c r="T146" s="33"/>
      <c r="U146" s="33"/>
      <c r="V146" s="33"/>
      <c r="W146" s="33"/>
      <c r="X146" s="33"/>
      <c r="Y146" s="33"/>
      <c r="Z146" s="34"/>
      <c r="AA146" s="34"/>
      <c r="AB146" s="34"/>
      <c r="AC146" s="34"/>
      <c r="AD146" s="34"/>
    </row>
    <row r="147" spans="1:30" s="35" customFormat="1" ht="11.25" hidden="1">
      <c r="A147" s="57">
        <f t="shared" si="8"/>
        <v>140</v>
      </c>
      <c r="B147" s="72"/>
      <c r="C147" s="73"/>
      <c r="D147" s="72"/>
      <c r="E147" s="74"/>
      <c r="F147" s="51">
        <v>0</v>
      </c>
      <c r="G147" s="52">
        <v>0</v>
      </c>
      <c r="H147" s="53"/>
      <c r="I147" s="54"/>
      <c r="J147" s="54"/>
      <c r="K147" s="53"/>
      <c r="L147" s="55">
        <f t="shared" si="7"/>
        <v>0</v>
      </c>
      <c r="M147" s="56">
        <f t="shared" si="6"/>
        <v>0</v>
      </c>
      <c r="N147" s="4"/>
      <c r="O147" s="4"/>
      <c r="P147" s="30"/>
      <c r="Q147" s="45"/>
      <c r="R147" s="32"/>
      <c r="S147" s="33"/>
      <c r="T147" s="33"/>
      <c r="U147" s="33"/>
      <c r="V147" s="33"/>
      <c r="W147" s="33"/>
      <c r="X147" s="33"/>
      <c r="Y147" s="33"/>
      <c r="Z147" s="34"/>
      <c r="AA147" s="34"/>
      <c r="AB147" s="34"/>
      <c r="AC147" s="34"/>
      <c r="AD147" s="34"/>
    </row>
    <row r="148" spans="1:30" s="35" customFormat="1" ht="11.25" hidden="1">
      <c r="A148" s="57">
        <f t="shared" si="8"/>
        <v>141</v>
      </c>
      <c r="B148" s="72"/>
      <c r="C148" s="73"/>
      <c r="D148" s="72"/>
      <c r="E148" s="74"/>
      <c r="F148" s="51">
        <v>0</v>
      </c>
      <c r="G148" s="52">
        <v>0</v>
      </c>
      <c r="H148" s="53"/>
      <c r="I148" s="54"/>
      <c r="J148" s="54"/>
      <c r="K148" s="53"/>
      <c r="L148" s="55">
        <f t="shared" si="7"/>
        <v>0</v>
      </c>
      <c r="M148" s="56">
        <f t="shared" si="6"/>
        <v>0</v>
      </c>
      <c r="N148" s="4"/>
      <c r="O148" s="4"/>
      <c r="P148" s="30"/>
      <c r="Q148" s="45"/>
      <c r="R148" s="32"/>
      <c r="S148" s="33"/>
      <c r="T148" s="33"/>
      <c r="U148" s="33"/>
      <c r="V148" s="33"/>
      <c r="W148" s="33"/>
      <c r="X148" s="33"/>
      <c r="Y148" s="33"/>
      <c r="Z148" s="34"/>
      <c r="AA148" s="34"/>
      <c r="AB148" s="34"/>
      <c r="AC148" s="34"/>
      <c r="AD148" s="34"/>
    </row>
    <row r="149" spans="1:30" s="35" customFormat="1" ht="11.25" hidden="1">
      <c r="A149" s="57">
        <f t="shared" si="8"/>
        <v>142</v>
      </c>
      <c r="B149" s="72"/>
      <c r="C149" s="73"/>
      <c r="D149" s="72"/>
      <c r="E149" s="74"/>
      <c r="F149" s="51">
        <v>0</v>
      </c>
      <c r="G149" s="52">
        <v>0</v>
      </c>
      <c r="H149" s="53"/>
      <c r="I149" s="54"/>
      <c r="J149" s="54"/>
      <c r="K149" s="53"/>
      <c r="L149" s="55">
        <f t="shared" si="7"/>
        <v>0</v>
      </c>
      <c r="M149" s="56">
        <f t="shared" si="6"/>
        <v>0</v>
      </c>
      <c r="N149" s="4"/>
      <c r="O149" s="4"/>
      <c r="P149" s="30"/>
      <c r="Q149" s="45"/>
      <c r="R149" s="32"/>
      <c r="S149" s="33"/>
      <c r="T149" s="33"/>
      <c r="U149" s="33"/>
      <c r="V149" s="33"/>
      <c r="W149" s="33"/>
      <c r="X149" s="33"/>
      <c r="Y149" s="33"/>
      <c r="Z149" s="34"/>
      <c r="AA149" s="34"/>
      <c r="AB149" s="34"/>
      <c r="AC149" s="34"/>
      <c r="AD149" s="34"/>
    </row>
    <row r="150" spans="1:30" s="35" customFormat="1" ht="11.25" hidden="1">
      <c r="A150" s="57">
        <f t="shared" si="8"/>
        <v>143</v>
      </c>
      <c r="B150" s="72"/>
      <c r="C150" s="73"/>
      <c r="D150" s="72"/>
      <c r="E150" s="74"/>
      <c r="F150" s="51">
        <v>0</v>
      </c>
      <c r="G150" s="52">
        <v>0</v>
      </c>
      <c r="H150" s="53"/>
      <c r="I150" s="54"/>
      <c r="J150" s="54"/>
      <c r="K150" s="53"/>
      <c r="L150" s="55">
        <f t="shared" si="7"/>
        <v>0</v>
      </c>
      <c r="M150" s="56">
        <f t="shared" si="6"/>
        <v>0</v>
      </c>
      <c r="N150" s="4"/>
      <c r="O150" s="4"/>
      <c r="P150" s="30"/>
      <c r="Q150" s="45"/>
      <c r="R150" s="32"/>
      <c r="S150" s="33"/>
      <c r="T150" s="33"/>
      <c r="U150" s="33"/>
      <c r="V150" s="33"/>
      <c r="W150" s="33"/>
      <c r="X150" s="33"/>
      <c r="Y150" s="33"/>
      <c r="Z150" s="34"/>
      <c r="AA150" s="34"/>
      <c r="AB150" s="34"/>
      <c r="AC150" s="34"/>
      <c r="AD150" s="34"/>
    </row>
    <row r="151" spans="1:30" s="35" customFormat="1" ht="11.25" hidden="1">
      <c r="A151" s="57">
        <f t="shared" si="8"/>
        <v>144</v>
      </c>
      <c r="B151" s="72"/>
      <c r="C151" s="73"/>
      <c r="D151" s="72"/>
      <c r="E151" s="74"/>
      <c r="F151" s="51">
        <v>0</v>
      </c>
      <c r="G151" s="52">
        <v>0</v>
      </c>
      <c r="H151" s="53"/>
      <c r="I151" s="54"/>
      <c r="J151" s="54"/>
      <c r="K151" s="53"/>
      <c r="L151" s="55">
        <f t="shared" si="7"/>
        <v>0</v>
      </c>
      <c r="M151" s="56">
        <f t="shared" si="6"/>
        <v>0</v>
      </c>
      <c r="N151" s="4"/>
      <c r="O151" s="4"/>
      <c r="P151" s="30"/>
      <c r="Q151" s="45"/>
      <c r="R151" s="32"/>
      <c r="S151" s="33"/>
      <c r="T151" s="33"/>
      <c r="U151" s="33"/>
      <c r="V151" s="33"/>
      <c r="W151" s="33"/>
      <c r="X151" s="33"/>
      <c r="Y151" s="33"/>
      <c r="Z151" s="34"/>
      <c r="AA151" s="34"/>
      <c r="AB151" s="34"/>
      <c r="AC151" s="34"/>
      <c r="AD151" s="34"/>
    </row>
    <row r="152" spans="1:30" s="35" customFormat="1" ht="11.25" hidden="1">
      <c r="A152" s="57">
        <f t="shared" si="8"/>
        <v>145</v>
      </c>
      <c r="B152" s="72"/>
      <c r="C152" s="73"/>
      <c r="D152" s="72"/>
      <c r="E152" s="74"/>
      <c r="F152" s="51">
        <v>0</v>
      </c>
      <c r="G152" s="52">
        <v>0</v>
      </c>
      <c r="H152" s="53"/>
      <c r="I152" s="54"/>
      <c r="J152" s="54"/>
      <c r="K152" s="53"/>
      <c r="L152" s="55">
        <f t="shared" si="7"/>
        <v>0</v>
      </c>
      <c r="M152" s="56">
        <f t="shared" si="6"/>
        <v>0</v>
      </c>
      <c r="N152" s="4"/>
      <c r="O152" s="4"/>
      <c r="P152" s="30"/>
      <c r="Q152" s="45"/>
      <c r="R152" s="32"/>
      <c r="S152" s="33"/>
      <c r="T152" s="33"/>
      <c r="U152" s="33"/>
      <c r="V152" s="33"/>
      <c r="W152" s="33"/>
      <c r="X152" s="33"/>
      <c r="Y152" s="33"/>
      <c r="Z152" s="34"/>
      <c r="AA152" s="34"/>
      <c r="AB152" s="34"/>
      <c r="AC152" s="34"/>
      <c r="AD152" s="34"/>
    </row>
    <row r="153" spans="1:30" s="35" customFormat="1" ht="11.25" hidden="1">
      <c r="A153" s="57">
        <f t="shared" si="8"/>
        <v>146</v>
      </c>
      <c r="B153" s="72"/>
      <c r="C153" s="73"/>
      <c r="D153" s="72"/>
      <c r="E153" s="74"/>
      <c r="F153" s="51">
        <v>0</v>
      </c>
      <c r="G153" s="52">
        <v>0</v>
      </c>
      <c r="H153" s="53"/>
      <c r="I153" s="54"/>
      <c r="J153" s="54"/>
      <c r="K153" s="53"/>
      <c r="L153" s="55">
        <f t="shared" si="7"/>
        <v>0</v>
      </c>
      <c r="M153" s="56">
        <f t="shared" si="6"/>
        <v>0</v>
      </c>
      <c r="N153" s="4"/>
      <c r="O153" s="4"/>
      <c r="P153" s="30"/>
      <c r="Q153" s="45"/>
      <c r="R153" s="32"/>
      <c r="S153" s="33"/>
      <c r="T153" s="33"/>
      <c r="U153" s="33"/>
      <c r="V153" s="33"/>
      <c r="W153" s="33"/>
      <c r="X153" s="33"/>
      <c r="Y153" s="33"/>
      <c r="Z153" s="34"/>
      <c r="AA153" s="34"/>
      <c r="AB153" s="34"/>
      <c r="AC153" s="34"/>
      <c r="AD153" s="34"/>
    </row>
    <row r="154" spans="1:30" s="35" customFormat="1" ht="11.25" hidden="1">
      <c r="A154" s="57">
        <f t="shared" si="8"/>
        <v>147</v>
      </c>
      <c r="B154" s="72"/>
      <c r="C154" s="73"/>
      <c r="D154" s="72"/>
      <c r="E154" s="74"/>
      <c r="F154" s="51">
        <v>0</v>
      </c>
      <c r="G154" s="52">
        <v>0</v>
      </c>
      <c r="H154" s="53"/>
      <c r="I154" s="54"/>
      <c r="J154" s="54"/>
      <c r="K154" s="53"/>
      <c r="L154" s="55">
        <f t="shared" si="7"/>
        <v>0</v>
      </c>
      <c r="M154" s="56">
        <f t="shared" si="6"/>
        <v>0</v>
      </c>
      <c r="N154" s="4"/>
      <c r="O154" s="4"/>
      <c r="P154" s="30"/>
      <c r="Q154" s="45"/>
      <c r="R154" s="32"/>
      <c r="S154" s="33"/>
      <c r="T154" s="33"/>
      <c r="U154" s="33"/>
      <c r="V154" s="33"/>
      <c r="W154" s="33"/>
      <c r="X154" s="33"/>
      <c r="Y154" s="33"/>
      <c r="Z154" s="34"/>
      <c r="AA154" s="34"/>
      <c r="AB154" s="34"/>
      <c r="AC154" s="34"/>
      <c r="AD154" s="34"/>
    </row>
    <row r="155" spans="1:30" s="35" customFormat="1" ht="11.25" hidden="1">
      <c r="A155" s="57">
        <f t="shared" si="8"/>
        <v>148</v>
      </c>
      <c r="B155" s="72"/>
      <c r="C155" s="73"/>
      <c r="D155" s="72"/>
      <c r="E155" s="74"/>
      <c r="F155" s="51">
        <v>0</v>
      </c>
      <c r="G155" s="52">
        <v>0</v>
      </c>
      <c r="H155" s="53"/>
      <c r="I155" s="54"/>
      <c r="J155" s="54"/>
      <c r="K155" s="53"/>
      <c r="L155" s="55">
        <f t="shared" si="7"/>
        <v>0</v>
      </c>
      <c r="M155" s="56">
        <f t="shared" si="6"/>
        <v>0</v>
      </c>
      <c r="N155" s="4"/>
      <c r="O155" s="4"/>
      <c r="P155" s="30"/>
      <c r="Q155" s="45"/>
      <c r="R155" s="32"/>
      <c r="S155" s="33"/>
      <c r="T155" s="33"/>
      <c r="U155" s="33"/>
      <c r="V155" s="33"/>
      <c r="W155" s="33"/>
      <c r="X155" s="33"/>
      <c r="Y155" s="33"/>
      <c r="Z155" s="34"/>
      <c r="AA155" s="34"/>
      <c r="AB155" s="34"/>
      <c r="AC155" s="34"/>
      <c r="AD155" s="34"/>
    </row>
    <row r="156" spans="1:30" s="35" customFormat="1" ht="11.25" hidden="1">
      <c r="A156" s="57">
        <f t="shared" si="8"/>
        <v>149</v>
      </c>
      <c r="B156" s="72"/>
      <c r="C156" s="73"/>
      <c r="D156" s="72"/>
      <c r="E156" s="74"/>
      <c r="F156" s="51">
        <v>0</v>
      </c>
      <c r="G156" s="52">
        <v>0</v>
      </c>
      <c r="H156" s="53"/>
      <c r="I156" s="54"/>
      <c r="J156" s="54"/>
      <c r="K156" s="53"/>
      <c r="L156" s="55">
        <f t="shared" si="7"/>
        <v>0</v>
      </c>
      <c r="M156" s="56">
        <f t="shared" si="6"/>
        <v>0</v>
      </c>
      <c r="N156" s="4"/>
      <c r="O156" s="4"/>
      <c r="P156" s="30"/>
      <c r="Q156" s="45"/>
      <c r="R156" s="32"/>
      <c r="S156" s="33"/>
      <c r="T156" s="33"/>
      <c r="U156" s="33"/>
      <c r="V156" s="33"/>
      <c r="W156" s="33"/>
      <c r="X156" s="33"/>
      <c r="Y156" s="33"/>
      <c r="Z156" s="34"/>
      <c r="AA156" s="34"/>
      <c r="AB156" s="34"/>
      <c r="AC156" s="34"/>
      <c r="AD156" s="34"/>
    </row>
    <row r="157" spans="1:30" s="35" customFormat="1" ht="11.25" hidden="1">
      <c r="A157" s="57">
        <f t="shared" si="8"/>
        <v>150</v>
      </c>
      <c r="B157" s="72"/>
      <c r="C157" s="73"/>
      <c r="D157" s="72"/>
      <c r="E157" s="74"/>
      <c r="F157" s="51">
        <v>0</v>
      </c>
      <c r="G157" s="52">
        <v>0</v>
      </c>
      <c r="H157" s="53"/>
      <c r="I157" s="54"/>
      <c r="J157" s="54"/>
      <c r="K157" s="53"/>
      <c r="L157" s="55">
        <f t="shared" si="7"/>
        <v>0</v>
      </c>
      <c r="M157" s="56">
        <f t="shared" si="6"/>
        <v>0</v>
      </c>
      <c r="N157" s="4"/>
      <c r="O157" s="4"/>
      <c r="P157" s="30"/>
      <c r="Q157" s="45"/>
      <c r="R157" s="32"/>
      <c r="S157" s="33"/>
      <c r="T157" s="33"/>
      <c r="U157" s="33"/>
      <c r="V157" s="33"/>
      <c r="W157" s="33"/>
      <c r="X157" s="33"/>
      <c r="Y157" s="33"/>
      <c r="Z157" s="34"/>
      <c r="AA157" s="34"/>
      <c r="AB157" s="34"/>
      <c r="AC157" s="34"/>
      <c r="AD157" s="34"/>
    </row>
    <row r="158" spans="1:30" s="35" customFormat="1" ht="11.25" hidden="1">
      <c r="A158" s="57">
        <f t="shared" si="8"/>
        <v>151</v>
      </c>
      <c r="B158" s="72"/>
      <c r="C158" s="73"/>
      <c r="D158" s="72"/>
      <c r="E158" s="74"/>
      <c r="F158" s="51">
        <v>0</v>
      </c>
      <c r="G158" s="52">
        <v>0</v>
      </c>
      <c r="H158" s="53"/>
      <c r="I158" s="54"/>
      <c r="J158" s="54"/>
      <c r="K158" s="53"/>
      <c r="L158" s="55">
        <f t="shared" si="7"/>
        <v>0</v>
      </c>
      <c r="M158" s="56">
        <f t="shared" si="6"/>
        <v>0</v>
      </c>
      <c r="N158" s="4"/>
      <c r="O158" s="4"/>
      <c r="P158" s="30"/>
      <c r="Q158" s="45"/>
      <c r="R158" s="32"/>
      <c r="S158" s="33"/>
      <c r="T158" s="33"/>
      <c r="U158" s="33"/>
      <c r="V158" s="33"/>
      <c r="W158" s="33"/>
      <c r="X158" s="33"/>
      <c r="Y158" s="33"/>
      <c r="Z158" s="34"/>
      <c r="AA158" s="34"/>
      <c r="AB158" s="34"/>
      <c r="AC158" s="34"/>
      <c r="AD158" s="34"/>
    </row>
    <row r="159" spans="1:30" s="35" customFormat="1" ht="11.25" hidden="1">
      <c r="A159" s="57">
        <f t="shared" si="8"/>
        <v>152</v>
      </c>
      <c r="B159" s="72"/>
      <c r="C159" s="73"/>
      <c r="D159" s="72"/>
      <c r="E159" s="74"/>
      <c r="F159" s="51">
        <v>0</v>
      </c>
      <c r="G159" s="52">
        <v>0</v>
      </c>
      <c r="H159" s="53"/>
      <c r="I159" s="54"/>
      <c r="J159" s="54"/>
      <c r="K159" s="53"/>
      <c r="L159" s="55">
        <f t="shared" si="7"/>
        <v>0</v>
      </c>
      <c r="M159" s="56">
        <f t="shared" si="6"/>
        <v>0</v>
      </c>
      <c r="N159" s="4"/>
      <c r="O159" s="4"/>
      <c r="P159" s="30"/>
      <c r="Q159" s="45"/>
      <c r="R159" s="32"/>
      <c r="S159" s="33"/>
      <c r="T159" s="33"/>
      <c r="U159" s="33"/>
      <c r="V159" s="33"/>
      <c r="W159" s="33"/>
      <c r="X159" s="33"/>
      <c r="Y159" s="33"/>
      <c r="Z159" s="34"/>
      <c r="AA159" s="34"/>
      <c r="AB159" s="34"/>
      <c r="AC159" s="34"/>
      <c r="AD159" s="34"/>
    </row>
    <row r="160" spans="1:30" s="35" customFormat="1" ht="11.25" hidden="1">
      <c r="A160" s="57">
        <f t="shared" si="8"/>
        <v>153</v>
      </c>
      <c r="B160" s="72"/>
      <c r="C160" s="73"/>
      <c r="D160" s="72"/>
      <c r="E160" s="74"/>
      <c r="F160" s="51">
        <v>0</v>
      </c>
      <c r="G160" s="52">
        <v>0</v>
      </c>
      <c r="H160" s="53"/>
      <c r="I160" s="54"/>
      <c r="J160" s="54"/>
      <c r="K160" s="53"/>
      <c r="L160" s="55">
        <f t="shared" si="7"/>
        <v>0</v>
      </c>
      <c r="M160" s="56">
        <f t="shared" si="6"/>
        <v>0</v>
      </c>
      <c r="N160" s="4"/>
      <c r="O160" s="4"/>
      <c r="P160" s="30"/>
      <c r="Q160" s="45"/>
      <c r="R160" s="32"/>
      <c r="S160" s="33"/>
      <c r="T160" s="33"/>
      <c r="U160" s="33"/>
      <c r="V160" s="33"/>
      <c r="W160" s="33"/>
      <c r="X160" s="33"/>
      <c r="Y160" s="33"/>
      <c r="Z160" s="34"/>
      <c r="AA160" s="34"/>
      <c r="AB160" s="34"/>
      <c r="AC160" s="34"/>
      <c r="AD160" s="34"/>
    </row>
    <row r="161" spans="1:30" s="35" customFormat="1" ht="11.25" hidden="1">
      <c r="A161" s="57">
        <f t="shared" si="8"/>
        <v>154</v>
      </c>
      <c r="B161" s="72"/>
      <c r="C161" s="73"/>
      <c r="D161" s="72"/>
      <c r="E161" s="74"/>
      <c r="F161" s="51">
        <v>0</v>
      </c>
      <c r="G161" s="52">
        <v>0</v>
      </c>
      <c r="H161" s="53"/>
      <c r="I161" s="54"/>
      <c r="J161" s="54"/>
      <c r="K161" s="53"/>
      <c r="L161" s="55">
        <f t="shared" si="7"/>
        <v>0</v>
      </c>
      <c r="M161" s="56">
        <f t="shared" si="6"/>
        <v>0</v>
      </c>
      <c r="N161" s="4"/>
      <c r="O161" s="4"/>
      <c r="P161" s="30"/>
      <c r="Q161" s="45"/>
      <c r="R161" s="32"/>
      <c r="S161" s="33"/>
      <c r="T161" s="33"/>
      <c r="U161" s="33"/>
      <c r="V161" s="33"/>
      <c r="W161" s="33"/>
      <c r="X161" s="33"/>
      <c r="Y161" s="33"/>
      <c r="Z161" s="34"/>
      <c r="AA161" s="34"/>
      <c r="AB161" s="34"/>
      <c r="AC161" s="34"/>
      <c r="AD161" s="34"/>
    </row>
    <row r="162" spans="1:30" s="35" customFormat="1" ht="11.25" hidden="1">
      <c r="A162" s="57">
        <f t="shared" si="8"/>
        <v>155</v>
      </c>
      <c r="B162" s="72"/>
      <c r="C162" s="73"/>
      <c r="D162" s="72"/>
      <c r="E162" s="74"/>
      <c r="F162" s="51">
        <v>0</v>
      </c>
      <c r="G162" s="52">
        <v>0</v>
      </c>
      <c r="H162" s="53"/>
      <c r="I162" s="54"/>
      <c r="J162" s="54"/>
      <c r="K162" s="53"/>
      <c r="L162" s="55">
        <f t="shared" si="7"/>
        <v>0</v>
      </c>
      <c r="M162" s="56">
        <f t="shared" si="6"/>
        <v>0</v>
      </c>
      <c r="N162" s="4"/>
      <c r="O162" s="4"/>
      <c r="P162" s="30"/>
      <c r="Q162" s="45"/>
      <c r="R162" s="32"/>
      <c r="S162" s="33"/>
      <c r="T162" s="33"/>
      <c r="U162" s="33"/>
      <c r="V162" s="33"/>
      <c r="W162" s="33"/>
      <c r="X162" s="33"/>
      <c r="Y162" s="33"/>
      <c r="Z162" s="34"/>
      <c r="AA162" s="34"/>
      <c r="AB162" s="34"/>
      <c r="AC162" s="34"/>
      <c r="AD162" s="34"/>
    </row>
    <row r="163" spans="1:30" s="35" customFormat="1" ht="11.25" hidden="1">
      <c r="A163" s="57">
        <f t="shared" si="8"/>
        <v>156</v>
      </c>
      <c r="B163" s="72"/>
      <c r="C163" s="73"/>
      <c r="D163" s="72"/>
      <c r="E163" s="74"/>
      <c r="F163" s="51">
        <v>0</v>
      </c>
      <c r="G163" s="52">
        <v>0</v>
      </c>
      <c r="H163" s="53"/>
      <c r="I163" s="54"/>
      <c r="J163" s="54"/>
      <c r="K163" s="53"/>
      <c r="L163" s="55">
        <f t="shared" si="7"/>
        <v>0</v>
      </c>
      <c r="M163" s="56">
        <f t="shared" si="6"/>
        <v>0</v>
      </c>
      <c r="N163" s="4"/>
      <c r="O163" s="4"/>
      <c r="P163" s="30"/>
      <c r="Q163" s="45"/>
      <c r="R163" s="32"/>
      <c r="S163" s="33"/>
      <c r="T163" s="33"/>
      <c r="U163" s="33"/>
      <c r="V163" s="33"/>
      <c r="W163" s="33"/>
      <c r="X163" s="33"/>
      <c r="Y163" s="33"/>
      <c r="Z163" s="34"/>
      <c r="AA163" s="34"/>
      <c r="AB163" s="34"/>
      <c r="AC163" s="34"/>
      <c r="AD163" s="34"/>
    </row>
    <row r="164" spans="1:30" s="35" customFormat="1" ht="11.25" hidden="1">
      <c r="A164" s="57">
        <f t="shared" si="8"/>
        <v>157</v>
      </c>
      <c r="B164" s="72"/>
      <c r="C164" s="73"/>
      <c r="D164" s="72"/>
      <c r="E164" s="74"/>
      <c r="F164" s="51">
        <v>0</v>
      </c>
      <c r="G164" s="52">
        <v>0</v>
      </c>
      <c r="H164" s="53"/>
      <c r="I164" s="54"/>
      <c r="J164" s="54"/>
      <c r="K164" s="53"/>
      <c r="L164" s="55">
        <f t="shared" si="7"/>
        <v>0</v>
      </c>
      <c r="M164" s="56">
        <f t="shared" si="6"/>
        <v>0</v>
      </c>
      <c r="N164" s="4"/>
      <c r="O164" s="4"/>
      <c r="P164" s="30"/>
      <c r="Q164" s="45"/>
      <c r="R164" s="32"/>
      <c r="S164" s="33"/>
      <c r="T164" s="33"/>
      <c r="U164" s="33"/>
      <c r="V164" s="33"/>
      <c r="W164" s="33"/>
      <c r="X164" s="33"/>
      <c r="Y164" s="33"/>
      <c r="Z164" s="34"/>
      <c r="AA164" s="34"/>
      <c r="AB164" s="34"/>
      <c r="AC164" s="34"/>
      <c r="AD164" s="34"/>
    </row>
    <row r="165" spans="1:30" s="35" customFormat="1" ht="11.25" hidden="1">
      <c r="A165" s="57">
        <f t="shared" si="8"/>
        <v>158</v>
      </c>
      <c r="B165" s="72"/>
      <c r="C165" s="73"/>
      <c r="D165" s="72"/>
      <c r="E165" s="74"/>
      <c r="F165" s="51">
        <v>0</v>
      </c>
      <c r="G165" s="52">
        <v>0</v>
      </c>
      <c r="H165" s="53"/>
      <c r="I165" s="54"/>
      <c r="J165" s="54"/>
      <c r="K165" s="53"/>
      <c r="L165" s="55">
        <f t="shared" si="7"/>
        <v>0</v>
      </c>
      <c r="M165" s="56">
        <f t="shared" si="6"/>
        <v>0</v>
      </c>
      <c r="N165" s="4"/>
      <c r="O165" s="4"/>
      <c r="P165" s="30"/>
      <c r="Q165" s="45"/>
      <c r="R165" s="32"/>
      <c r="S165" s="33"/>
      <c r="T165" s="33"/>
      <c r="U165" s="33"/>
      <c r="V165" s="33"/>
      <c r="W165" s="33"/>
      <c r="X165" s="33"/>
      <c r="Y165" s="33"/>
      <c r="Z165" s="34"/>
      <c r="AA165" s="34"/>
      <c r="AB165" s="34"/>
      <c r="AC165" s="34"/>
      <c r="AD165" s="34"/>
    </row>
    <row r="166" spans="1:30" s="35" customFormat="1" ht="11.25" hidden="1">
      <c r="A166" s="57">
        <f t="shared" si="8"/>
        <v>159</v>
      </c>
      <c r="B166" s="72"/>
      <c r="C166" s="73"/>
      <c r="D166" s="72"/>
      <c r="E166" s="74"/>
      <c r="F166" s="51">
        <v>0</v>
      </c>
      <c r="G166" s="52">
        <v>0</v>
      </c>
      <c r="H166" s="53"/>
      <c r="I166" s="54"/>
      <c r="J166" s="54"/>
      <c r="K166" s="53"/>
      <c r="L166" s="55">
        <f t="shared" si="7"/>
        <v>0</v>
      </c>
      <c r="M166" s="56">
        <f t="shared" si="6"/>
        <v>0</v>
      </c>
      <c r="N166" s="4"/>
      <c r="O166" s="4"/>
      <c r="P166" s="30"/>
      <c r="Q166" s="45"/>
      <c r="R166" s="32"/>
      <c r="S166" s="33"/>
      <c r="T166" s="33"/>
      <c r="U166" s="33"/>
      <c r="V166" s="33"/>
      <c r="W166" s="33"/>
      <c r="X166" s="33"/>
      <c r="Y166" s="33"/>
      <c r="Z166" s="34"/>
      <c r="AA166" s="34"/>
      <c r="AB166" s="34"/>
      <c r="AC166" s="34"/>
      <c r="AD166" s="34"/>
    </row>
    <row r="167" spans="1:30" s="35" customFormat="1" ht="11.25" hidden="1">
      <c r="A167" s="57">
        <f t="shared" si="8"/>
        <v>160</v>
      </c>
      <c r="B167" s="72"/>
      <c r="C167" s="73"/>
      <c r="D167" s="72"/>
      <c r="E167" s="74"/>
      <c r="F167" s="51">
        <v>0</v>
      </c>
      <c r="G167" s="52">
        <v>0</v>
      </c>
      <c r="H167" s="53"/>
      <c r="I167" s="54"/>
      <c r="J167" s="54"/>
      <c r="K167" s="53"/>
      <c r="L167" s="55">
        <f t="shared" si="7"/>
        <v>0</v>
      </c>
      <c r="M167" s="56">
        <f t="shared" si="6"/>
        <v>0</v>
      </c>
      <c r="N167" s="4"/>
      <c r="O167" s="4"/>
      <c r="P167" s="30"/>
      <c r="Q167" s="45"/>
      <c r="R167" s="32"/>
      <c r="S167" s="33"/>
      <c r="T167" s="33"/>
      <c r="U167" s="33"/>
      <c r="V167" s="33"/>
      <c r="W167" s="33"/>
      <c r="X167" s="33"/>
      <c r="Y167" s="33"/>
      <c r="Z167" s="34"/>
      <c r="AA167" s="34"/>
      <c r="AB167" s="34"/>
      <c r="AC167" s="34"/>
      <c r="AD167" s="34"/>
    </row>
    <row r="168" spans="1:30" s="35" customFormat="1" ht="11.25" hidden="1">
      <c r="A168" s="57">
        <f t="shared" si="8"/>
        <v>161</v>
      </c>
      <c r="B168" s="72"/>
      <c r="C168" s="73"/>
      <c r="D168" s="72"/>
      <c r="E168" s="74"/>
      <c r="F168" s="51">
        <v>0</v>
      </c>
      <c r="G168" s="52">
        <v>0</v>
      </c>
      <c r="H168" s="53"/>
      <c r="I168" s="54"/>
      <c r="J168" s="54"/>
      <c r="K168" s="53"/>
      <c r="L168" s="55">
        <f t="shared" si="7"/>
        <v>0</v>
      </c>
      <c r="M168" s="56">
        <f t="shared" si="6"/>
        <v>0</v>
      </c>
      <c r="N168" s="4"/>
      <c r="O168" s="4"/>
      <c r="P168" s="30"/>
      <c r="Q168" s="45"/>
      <c r="R168" s="32"/>
      <c r="S168" s="33"/>
      <c r="T168" s="33"/>
      <c r="U168" s="33"/>
      <c r="V168" s="33"/>
      <c r="W168" s="33"/>
      <c r="X168" s="33"/>
      <c r="Y168" s="33"/>
      <c r="Z168" s="34"/>
      <c r="AA168" s="34"/>
      <c r="AB168" s="34"/>
      <c r="AC168" s="34"/>
      <c r="AD168" s="34"/>
    </row>
    <row r="169" spans="1:30" s="35" customFormat="1" ht="11.25" hidden="1">
      <c r="A169" s="57">
        <f t="shared" si="8"/>
        <v>162</v>
      </c>
      <c r="B169" s="72"/>
      <c r="C169" s="73"/>
      <c r="D169" s="72"/>
      <c r="E169" s="74"/>
      <c r="F169" s="51">
        <v>0</v>
      </c>
      <c r="G169" s="52">
        <v>0</v>
      </c>
      <c r="H169" s="53"/>
      <c r="I169" s="54"/>
      <c r="J169" s="54"/>
      <c r="K169" s="53"/>
      <c r="L169" s="55">
        <f t="shared" si="7"/>
        <v>0</v>
      </c>
      <c r="M169" s="56">
        <f t="shared" si="6"/>
        <v>0</v>
      </c>
      <c r="N169" s="4"/>
      <c r="O169" s="4"/>
      <c r="P169" s="30"/>
      <c r="Q169" s="45"/>
      <c r="R169" s="32"/>
      <c r="S169" s="33"/>
      <c r="T169" s="33"/>
      <c r="U169" s="33"/>
      <c r="V169" s="33"/>
      <c r="W169" s="33"/>
      <c r="X169" s="33"/>
      <c r="Y169" s="33"/>
      <c r="Z169" s="34"/>
      <c r="AA169" s="34"/>
      <c r="AB169" s="34"/>
      <c r="AC169" s="34"/>
      <c r="AD169" s="34"/>
    </row>
    <row r="170" spans="1:30" s="35" customFormat="1" ht="11.25" hidden="1">
      <c r="A170" s="57">
        <f t="shared" si="8"/>
        <v>163</v>
      </c>
      <c r="B170" s="72"/>
      <c r="C170" s="73"/>
      <c r="D170" s="72"/>
      <c r="E170" s="74"/>
      <c r="F170" s="51">
        <v>0</v>
      </c>
      <c r="G170" s="52">
        <v>0</v>
      </c>
      <c r="H170" s="53"/>
      <c r="I170" s="54"/>
      <c r="J170" s="54"/>
      <c r="K170" s="53"/>
      <c r="L170" s="55">
        <f t="shared" si="7"/>
        <v>0</v>
      </c>
      <c r="M170" s="56">
        <f t="shared" si="6"/>
        <v>0</v>
      </c>
      <c r="N170" s="4"/>
      <c r="O170" s="4"/>
      <c r="P170" s="30"/>
      <c r="Q170" s="45"/>
      <c r="R170" s="32"/>
      <c r="S170" s="33"/>
      <c r="T170" s="33"/>
      <c r="U170" s="33"/>
      <c r="V170" s="33"/>
      <c r="W170" s="33"/>
      <c r="X170" s="33"/>
      <c r="Y170" s="33"/>
      <c r="Z170" s="34"/>
      <c r="AA170" s="34"/>
      <c r="AB170" s="34"/>
      <c r="AC170" s="34"/>
      <c r="AD170" s="34"/>
    </row>
    <row r="171" spans="1:30" s="35" customFormat="1" ht="11.25" hidden="1">
      <c r="A171" s="57">
        <f t="shared" si="8"/>
        <v>164</v>
      </c>
      <c r="B171" s="72"/>
      <c r="C171" s="73"/>
      <c r="D171" s="72"/>
      <c r="E171" s="74"/>
      <c r="F171" s="51">
        <v>0</v>
      </c>
      <c r="G171" s="52">
        <v>0</v>
      </c>
      <c r="H171" s="53"/>
      <c r="I171" s="54"/>
      <c r="J171" s="54"/>
      <c r="K171" s="53"/>
      <c r="L171" s="55">
        <f t="shared" si="7"/>
        <v>0</v>
      </c>
      <c r="M171" s="56">
        <f t="shared" si="6"/>
        <v>0</v>
      </c>
      <c r="N171" s="4"/>
      <c r="O171" s="4"/>
      <c r="P171" s="30"/>
      <c r="Q171" s="45"/>
      <c r="R171" s="32"/>
      <c r="S171" s="33"/>
      <c r="T171" s="33"/>
      <c r="U171" s="33"/>
      <c r="V171" s="33"/>
      <c r="W171" s="33"/>
      <c r="X171" s="33"/>
      <c r="Y171" s="33"/>
      <c r="Z171" s="34"/>
      <c r="AA171" s="34"/>
      <c r="AB171" s="34"/>
      <c r="AC171" s="34"/>
      <c r="AD171" s="34"/>
    </row>
    <row r="172" spans="1:30" s="35" customFormat="1" ht="11.25" hidden="1">
      <c r="A172" s="57">
        <f t="shared" si="8"/>
        <v>165</v>
      </c>
      <c r="B172" s="72"/>
      <c r="C172" s="73"/>
      <c r="D172" s="72"/>
      <c r="E172" s="74"/>
      <c r="F172" s="51">
        <v>0</v>
      </c>
      <c r="G172" s="52">
        <v>0</v>
      </c>
      <c r="H172" s="53"/>
      <c r="I172" s="54"/>
      <c r="J172" s="54"/>
      <c r="K172" s="53"/>
      <c r="L172" s="55">
        <f t="shared" si="7"/>
        <v>0</v>
      </c>
      <c r="M172" s="56">
        <f t="shared" si="6"/>
        <v>0</v>
      </c>
      <c r="N172" s="4"/>
      <c r="O172" s="4"/>
      <c r="P172" s="30"/>
      <c r="Q172" s="45"/>
      <c r="R172" s="32"/>
      <c r="S172" s="33"/>
      <c r="T172" s="33"/>
      <c r="U172" s="33"/>
      <c r="V172" s="33"/>
      <c r="W172" s="33"/>
      <c r="X172" s="33"/>
      <c r="Y172" s="33"/>
      <c r="Z172" s="34"/>
      <c r="AA172" s="34"/>
      <c r="AB172" s="34"/>
      <c r="AC172" s="34"/>
      <c r="AD172" s="34"/>
    </row>
    <row r="173" spans="1:30" s="35" customFormat="1" ht="11.25" hidden="1">
      <c r="A173" s="57">
        <f t="shared" si="8"/>
        <v>166</v>
      </c>
      <c r="B173" s="72"/>
      <c r="C173" s="73"/>
      <c r="D173" s="72"/>
      <c r="E173" s="74"/>
      <c r="F173" s="51">
        <v>0</v>
      </c>
      <c r="G173" s="52">
        <v>0</v>
      </c>
      <c r="H173" s="53"/>
      <c r="I173" s="54"/>
      <c r="J173" s="54"/>
      <c r="K173" s="53"/>
      <c r="L173" s="55">
        <f t="shared" si="7"/>
        <v>0</v>
      </c>
      <c r="M173" s="56">
        <f t="shared" si="6"/>
        <v>0</v>
      </c>
      <c r="N173" s="4"/>
      <c r="O173" s="4"/>
      <c r="P173" s="30"/>
      <c r="Q173" s="45"/>
      <c r="R173" s="32"/>
      <c r="S173" s="33"/>
      <c r="T173" s="33"/>
      <c r="U173" s="33"/>
      <c r="V173" s="33"/>
      <c r="W173" s="33"/>
      <c r="X173" s="33"/>
      <c r="Y173" s="33"/>
      <c r="Z173" s="34"/>
      <c r="AA173" s="34"/>
      <c r="AB173" s="34"/>
      <c r="AC173" s="34"/>
      <c r="AD173" s="34"/>
    </row>
    <row r="174" spans="1:30" s="35" customFormat="1" ht="11.25" hidden="1">
      <c r="A174" s="57">
        <f t="shared" si="8"/>
        <v>167</v>
      </c>
      <c r="B174" s="72"/>
      <c r="C174" s="73"/>
      <c r="D174" s="72"/>
      <c r="E174" s="74"/>
      <c r="F174" s="51">
        <v>0</v>
      </c>
      <c r="G174" s="52">
        <v>0</v>
      </c>
      <c r="H174" s="53"/>
      <c r="I174" s="54"/>
      <c r="J174" s="54"/>
      <c r="K174" s="53"/>
      <c r="L174" s="55">
        <f t="shared" si="7"/>
        <v>0</v>
      </c>
      <c r="M174" s="56">
        <f t="shared" si="6"/>
        <v>0</v>
      </c>
      <c r="N174" s="4"/>
      <c r="O174" s="4"/>
      <c r="P174" s="30"/>
      <c r="Q174" s="45"/>
      <c r="R174" s="32"/>
      <c r="S174" s="33"/>
      <c r="T174" s="33"/>
      <c r="U174" s="33"/>
      <c r="V174" s="33"/>
      <c r="W174" s="33"/>
      <c r="X174" s="33"/>
      <c r="Y174" s="33"/>
      <c r="Z174" s="34"/>
      <c r="AA174" s="34"/>
      <c r="AB174" s="34"/>
      <c r="AC174" s="34"/>
      <c r="AD174" s="34"/>
    </row>
    <row r="175" spans="1:30" s="35" customFormat="1" ht="11.25" hidden="1">
      <c r="A175" s="57">
        <f t="shared" si="8"/>
        <v>168</v>
      </c>
      <c r="B175" s="72"/>
      <c r="C175" s="73"/>
      <c r="D175" s="72"/>
      <c r="E175" s="74"/>
      <c r="F175" s="51">
        <v>0</v>
      </c>
      <c r="G175" s="52">
        <v>0</v>
      </c>
      <c r="H175" s="53"/>
      <c r="I175" s="54"/>
      <c r="J175" s="54"/>
      <c r="K175" s="53"/>
      <c r="L175" s="55">
        <f t="shared" si="7"/>
        <v>0</v>
      </c>
      <c r="M175" s="56">
        <f t="shared" si="6"/>
        <v>0</v>
      </c>
      <c r="N175" s="4"/>
      <c r="O175" s="4"/>
      <c r="P175" s="30"/>
      <c r="Q175" s="45"/>
      <c r="R175" s="32"/>
      <c r="S175" s="33"/>
      <c r="T175" s="33"/>
      <c r="U175" s="33"/>
      <c r="V175" s="33"/>
      <c r="W175" s="33"/>
      <c r="X175" s="33"/>
      <c r="Y175" s="33"/>
      <c r="Z175" s="34"/>
      <c r="AA175" s="34"/>
      <c r="AB175" s="34"/>
      <c r="AC175" s="34"/>
      <c r="AD175" s="34"/>
    </row>
    <row r="176" spans="1:30" s="35" customFormat="1" ht="11.25" hidden="1">
      <c r="A176" s="57">
        <f t="shared" si="8"/>
        <v>169</v>
      </c>
      <c r="B176" s="76"/>
      <c r="C176" s="73"/>
      <c r="D176" s="76"/>
      <c r="E176" s="78"/>
      <c r="F176" s="51">
        <v>0</v>
      </c>
      <c r="G176" s="52">
        <v>0</v>
      </c>
      <c r="H176" s="53"/>
      <c r="I176" s="54"/>
      <c r="J176" s="54"/>
      <c r="K176" s="53"/>
      <c r="L176" s="55">
        <f t="shared" si="7"/>
        <v>0</v>
      </c>
      <c r="M176" s="56">
        <f t="shared" si="6"/>
        <v>0</v>
      </c>
      <c r="N176" s="34"/>
      <c r="O176" s="4"/>
      <c r="P176" s="30"/>
      <c r="Q176" s="45"/>
      <c r="R176" s="32"/>
      <c r="S176" s="33"/>
      <c r="T176" s="33"/>
      <c r="U176" s="33"/>
      <c r="V176" s="33"/>
      <c r="W176" s="33"/>
      <c r="X176" s="33"/>
      <c r="Y176" s="33"/>
      <c r="Z176" s="34"/>
      <c r="AA176" s="34"/>
      <c r="AB176" s="34"/>
      <c r="AC176" s="34"/>
      <c r="AD176" s="34"/>
    </row>
    <row r="177" spans="1:30" s="35" customFormat="1" ht="11.25" hidden="1">
      <c r="A177" s="57">
        <f t="shared" si="8"/>
        <v>170</v>
      </c>
      <c r="B177" s="75"/>
      <c r="C177" s="73"/>
      <c r="D177" s="76"/>
      <c r="E177" s="74"/>
      <c r="F177" s="54">
        <v>0</v>
      </c>
      <c r="G177" s="54">
        <v>0</v>
      </c>
      <c r="H177" s="53"/>
      <c r="I177" s="54"/>
      <c r="J177" s="54"/>
      <c r="K177" s="53"/>
      <c r="L177" s="55">
        <f t="shared" si="7"/>
        <v>0</v>
      </c>
      <c r="M177" s="56">
        <f t="shared" si="6"/>
        <v>0</v>
      </c>
      <c r="N177" s="4"/>
      <c r="O177" s="4"/>
      <c r="P177" s="30"/>
      <c r="Q177" s="45"/>
      <c r="R177" s="32"/>
      <c r="S177" s="33"/>
      <c r="T177" s="33"/>
      <c r="U177" s="33"/>
      <c r="V177" s="33"/>
      <c r="W177" s="33"/>
      <c r="X177" s="33"/>
      <c r="Y177" s="33"/>
      <c r="Z177" s="34"/>
      <c r="AA177" s="34"/>
      <c r="AB177" s="34"/>
      <c r="AC177" s="34"/>
      <c r="AD177" s="34"/>
    </row>
    <row r="178" spans="1:30" s="35" customFormat="1" ht="11.25" hidden="1">
      <c r="A178" s="57">
        <f t="shared" si="8"/>
        <v>171</v>
      </c>
      <c r="B178" s="79"/>
      <c r="C178" s="73"/>
      <c r="D178" s="76"/>
      <c r="E178" s="77"/>
      <c r="F178" s="54">
        <v>0</v>
      </c>
      <c r="G178" s="54">
        <v>0</v>
      </c>
      <c r="H178" s="53"/>
      <c r="I178" s="54"/>
      <c r="J178" s="54"/>
      <c r="K178" s="53"/>
      <c r="L178" s="55">
        <f t="shared" si="7"/>
        <v>0</v>
      </c>
      <c r="M178" s="56">
        <f t="shared" si="6"/>
        <v>0</v>
      </c>
      <c r="N178" s="4"/>
      <c r="O178" s="4"/>
      <c r="P178" s="30"/>
      <c r="Q178" s="45"/>
      <c r="R178" s="32"/>
      <c r="S178" s="33"/>
      <c r="T178" s="33"/>
      <c r="U178" s="33"/>
      <c r="V178" s="33"/>
      <c r="W178" s="33"/>
      <c r="X178" s="33"/>
      <c r="Y178" s="33"/>
      <c r="Z178" s="34"/>
      <c r="AA178" s="34"/>
      <c r="AB178" s="34"/>
      <c r="AC178" s="34"/>
      <c r="AD178" s="34"/>
    </row>
    <row r="179" spans="1:30" s="35" customFormat="1" ht="11.25" hidden="1">
      <c r="A179" s="57">
        <f t="shared" si="8"/>
        <v>172</v>
      </c>
      <c r="B179" s="75"/>
      <c r="C179" s="73"/>
      <c r="D179" s="76"/>
      <c r="E179" s="77"/>
      <c r="F179" s="54">
        <v>0</v>
      </c>
      <c r="G179" s="54">
        <v>0</v>
      </c>
      <c r="H179" s="53"/>
      <c r="I179" s="54"/>
      <c r="J179" s="54"/>
      <c r="K179" s="53"/>
      <c r="L179" s="55">
        <f t="shared" si="7"/>
        <v>0</v>
      </c>
      <c r="M179" s="56">
        <f t="shared" si="6"/>
        <v>0</v>
      </c>
      <c r="N179" s="4"/>
      <c r="O179" s="4"/>
      <c r="P179" s="30"/>
      <c r="Q179" s="45"/>
      <c r="R179" s="32"/>
      <c r="S179" s="33"/>
      <c r="T179" s="33"/>
      <c r="U179" s="33"/>
      <c r="V179" s="33"/>
      <c r="W179" s="33"/>
      <c r="X179" s="33"/>
      <c r="Y179" s="33"/>
      <c r="Z179" s="34"/>
      <c r="AA179" s="34"/>
      <c r="AB179" s="34"/>
      <c r="AC179" s="34"/>
      <c r="AD179" s="34"/>
    </row>
    <row r="180" spans="1:30" s="35" customFormat="1" ht="11.25">
      <c r="A180" s="80"/>
      <c r="B180" s="81"/>
      <c r="C180" s="82"/>
      <c r="D180" s="81"/>
      <c r="E180" s="83"/>
      <c r="F180" s="84"/>
      <c r="G180" s="84"/>
      <c r="H180" s="85"/>
      <c r="I180" s="86"/>
      <c r="J180" s="86"/>
      <c r="K180" s="85"/>
      <c r="L180" s="84"/>
      <c r="M180" s="87"/>
      <c r="N180" s="4"/>
      <c r="O180" s="4"/>
      <c r="P180" s="30"/>
      <c r="Q180" s="45"/>
      <c r="R180" s="32"/>
      <c r="S180" s="33"/>
      <c r="T180" s="33"/>
      <c r="U180" s="33"/>
      <c r="V180" s="33"/>
      <c r="W180" s="33"/>
      <c r="X180" s="33"/>
      <c r="Y180" s="33"/>
      <c r="Z180" s="34"/>
      <c r="AA180" s="34"/>
      <c r="AB180" s="34"/>
      <c r="AC180" s="34"/>
      <c r="AD180" s="34"/>
    </row>
    <row r="181" spans="1:30" s="35" customFormat="1" ht="11.25">
      <c r="A181" s="88" t="s">
        <v>20</v>
      </c>
      <c r="B181" s="89"/>
      <c r="C181" s="90"/>
      <c r="D181" s="89"/>
      <c r="E181" s="91"/>
      <c r="F181" s="59">
        <f>SUM(F8:F180)</f>
        <v>0</v>
      </c>
      <c r="G181" s="59">
        <f>SUM(G8:G179)</f>
        <v>0</v>
      </c>
      <c r="H181" s="92">
        <f>SUM(H8:H179)</f>
        <v>0</v>
      </c>
      <c r="I181" s="59">
        <f>SUM(I8:I179)</f>
        <v>0</v>
      </c>
      <c r="J181" s="59">
        <f>SUM(J8:J179)</f>
        <v>0</v>
      </c>
      <c r="K181" s="92">
        <f>SUM(K8:K179)</f>
        <v>0</v>
      </c>
      <c r="L181" s="59">
        <f>SUM(L7:L179)</f>
        <v>0</v>
      </c>
      <c r="M181" s="59">
        <f>SUM(M8:M179)</f>
        <v>0</v>
      </c>
      <c r="N181" s="4"/>
      <c r="O181" s="4"/>
      <c r="P181" s="30"/>
      <c r="Q181" s="45"/>
      <c r="R181" s="32"/>
      <c r="S181" s="33"/>
      <c r="T181" s="33"/>
      <c r="U181" s="33"/>
      <c r="V181" s="33"/>
      <c r="W181" s="33"/>
      <c r="X181" s="33"/>
      <c r="Y181" s="33"/>
      <c r="Z181" s="34"/>
      <c r="AA181" s="34"/>
      <c r="AB181" s="34"/>
      <c r="AC181" s="34"/>
      <c r="AD181" s="34"/>
    </row>
    <row r="182" spans="1:30" s="35" customFormat="1" ht="11.25">
      <c r="A182" s="93"/>
      <c r="B182" s="2"/>
      <c r="C182" s="3"/>
      <c r="D182" s="4"/>
      <c r="E182" s="94"/>
      <c r="F182" s="95"/>
      <c r="G182" s="95"/>
      <c r="H182" s="96"/>
      <c r="I182" s="95"/>
      <c r="J182" s="95"/>
      <c r="K182" s="96"/>
      <c r="L182" s="95"/>
      <c r="M182" s="95"/>
      <c r="N182" s="4"/>
      <c r="O182" s="4"/>
      <c r="P182" s="30"/>
      <c r="Q182" s="45"/>
      <c r="R182" s="32"/>
      <c r="S182" s="33"/>
      <c r="T182" s="33"/>
      <c r="U182" s="33"/>
      <c r="V182" s="33"/>
      <c r="W182" s="33"/>
      <c r="X182" s="33"/>
      <c r="Y182" s="33"/>
      <c r="Z182" s="34"/>
      <c r="AA182" s="34"/>
      <c r="AB182" s="34"/>
      <c r="AC182" s="34"/>
      <c r="AD182" s="34"/>
    </row>
    <row r="183" spans="1:30" s="35" customFormat="1" ht="12" thickBot="1">
      <c r="A183" s="97" t="s">
        <v>21</v>
      </c>
      <c r="B183" s="98"/>
      <c r="C183" s="98"/>
      <c r="D183" s="99"/>
      <c r="E183" s="100"/>
      <c r="F183" s="101">
        <f aca="true" t="shared" si="9" ref="F183:M183">F181+F5</f>
        <v>0</v>
      </c>
      <c r="G183" s="101">
        <f t="shared" si="9"/>
        <v>0</v>
      </c>
      <c r="H183" s="101">
        <f t="shared" si="9"/>
        <v>0</v>
      </c>
      <c r="I183" s="101">
        <f t="shared" si="9"/>
        <v>0</v>
      </c>
      <c r="J183" s="101">
        <f t="shared" si="9"/>
        <v>0</v>
      </c>
      <c r="K183" s="101">
        <f t="shared" si="9"/>
        <v>0</v>
      </c>
      <c r="L183" s="101">
        <f t="shared" si="9"/>
        <v>0</v>
      </c>
      <c r="M183" s="101">
        <f t="shared" si="9"/>
        <v>0</v>
      </c>
      <c r="N183" s="70"/>
      <c r="O183" s="70"/>
      <c r="P183" s="32"/>
      <c r="Q183" s="70"/>
      <c r="R183" s="32"/>
      <c r="S183" s="70"/>
      <c r="T183" s="70"/>
      <c r="U183" s="32"/>
      <c r="V183" s="70"/>
      <c r="W183" s="32"/>
      <c r="X183" s="70"/>
      <c r="Y183" s="33"/>
      <c r="Z183" s="34"/>
      <c r="AA183" s="34"/>
      <c r="AB183" s="34"/>
      <c r="AC183" s="34"/>
      <c r="AD183" s="34"/>
    </row>
    <row r="184" spans="1:30" s="35" customFormat="1" ht="11.25">
      <c r="A184" s="3"/>
      <c r="B184" s="102"/>
      <c r="C184" s="3"/>
      <c r="D184" s="4"/>
      <c r="E184" s="31"/>
      <c r="F184" s="70"/>
      <c r="G184" s="70"/>
      <c r="H184" s="32"/>
      <c r="I184" s="70"/>
      <c r="J184" s="70"/>
      <c r="K184" s="32"/>
      <c r="L184" s="70"/>
      <c r="M184" s="70"/>
      <c r="N184" s="4"/>
      <c r="O184" s="4"/>
      <c r="P184" s="30"/>
      <c r="Q184" s="45"/>
      <c r="R184" s="32"/>
      <c r="S184" s="33"/>
      <c r="T184" s="33"/>
      <c r="U184" s="33"/>
      <c r="V184" s="33"/>
      <c r="W184" s="33"/>
      <c r="X184" s="33"/>
      <c r="Y184" s="33"/>
      <c r="Z184" s="34"/>
      <c r="AA184" s="34"/>
      <c r="AB184" s="34"/>
      <c r="AC184" s="34"/>
      <c r="AD184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1.75390625" style="0" customWidth="1"/>
    <col min="2" max="2" width="12.625" style="0" customWidth="1"/>
    <col min="3" max="3" width="11.875" style="0" customWidth="1"/>
    <col min="4" max="4" width="14.625" style="0" customWidth="1"/>
  </cols>
  <sheetData>
    <row r="1" spans="1:8" ht="12.75">
      <c r="A1" s="110">
        <f>'відомість позичок МФСА'!J1</f>
        <v>0</v>
      </c>
      <c r="B1" s="111"/>
      <c r="C1" s="111"/>
      <c r="D1" s="111"/>
      <c r="E1" s="111"/>
      <c r="F1" s="111"/>
      <c r="G1" s="112"/>
      <c r="H1" s="112"/>
    </row>
    <row r="2" spans="1:8" ht="15.75">
      <c r="A2" s="113" t="s">
        <v>22</v>
      </c>
      <c r="B2" s="113"/>
      <c r="C2" s="113"/>
      <c r="D2" s="113"/>
      <c r="E2" s="113"/>
      <c r="F2" s="113"/>
      <c r="G2" s="112" t="s">
        <v>23</v>
      </c>
      <c r="H2" s="114"/>
    </row>
    <row r="3" spans="1:8" ht="38.25">
      <c r="A3" s="115" t="s">
        <v>24</v>
      </c>
      <c r="B3" s="116" t="s">
        <v>25</v>
      </c>
      <c r="C3" s="116" t="s">
        <v>26</v>
      </c>
      <c r="D3" s="116" t="s">
        <v>27</v>
      </c>
      <c r="E3" s="117" t="s">
        <v>28</v>
      </c>
      <c r="F3" s="117"/>
      <c r="G3" s="117"/>
      <c r="H3" s="117"/>
    </row>
    <row r="4" spans="1:8" ht="22.5">
      <c r="A4" s="115"/>
      <c r="B4" s="118"/>
      <c r="C4" s="118"/>
      <c r="D4" s="118"/>
      <c r="E4" s="119" t="s">
        <v>29</v>
      </c>
      <c r="F4" s="119" t="s">
        <v>30</v>
      </c>
      <c r="G4" s="119" t="s">
        <v>31</v>
      </c>
      <c r="H4" s="119" t="s">
        <v>32</v>
      </c>
    </row>
    <row r="5" spans="1:8" ht="12.75">
      <c r="A5" s="120"/>
      <c r="B5" s="121"/>
      <c r="C5" s="120"/>
      <c r="D5" s="120"/>
      <c r="E5" s="122">
        <f>IF(D5&gt;30,IF(D5&lt;91,C5,0),0)</f>
        <v>0</v>
      </c>
      <c r="F5" s="122">
        <f>IF(D5&gt;90,IF(D5&lt;181,C5,0),0)</f>
        <v>0</v>
      </c>
      <c r="G5" s="122">
        <f>IF(D5&gt;180,IF(D5&lt;361,C5,0),0)</f>
        <v>0</v>
      </c>
      <c r="H5" s="122">
        <f>IF(D5&gt;360,C5,0)</f>
        <v>0</v>
      </c>
    </row>
    <row r="6" spans="1:8" ht="12.75">
      <c r="A6" s="120"/>
      <c r="B6" s="121"/>
      <c r="C6" s="120"/>
      <c r="D6" s="120"/>
      <c r="E6" s="122">
        <f aca="true" t="shared" si="0" ref="E6:E52">IF(D6&gt;30,IF(D6&lt;91,C6,0),0)</f>
        <v>0</v>
      </c>
      <c r="F6" s="122">
        <f aca="true" t="shared" si="1" ref="F6:F52">IF(D6&gt;90,IF(D6&lt;181,C6,0),0)</f>
        <v>0</v>
      </c>
      <c r="G6" s="122">
        <f aca="true" t="shared" si="2" ref="G6:G52">IF(D6&gt;180,IF(D6&lt;361,C6,0),0)</f>
        <v>0</v>
      </c>
      <c r="H6" s="122">
        <f aca="true" t="shared" si="3" ref="H6:H52">IF(D6&gt;360,C6,0)</f>
        <v>0</v>
      </c>
    </row>
    <row r="7" spans="1:8" ht="12.75">
      <c r="A7" s="120"/>
      <c r="B7" s="121"/>
      <c r="C7" s="120"/>
      <c r="D7" s="120"/>
      <c r="E7" s="122">
        <f t="shared" si="0"/>
        <v>0</v>
      </c>
      <c r="F7" s="122">
        <f t="shared" si="1"/>
        <v>0</v>
      </c>
      <c r="G7" s="122">
        <f t="shared" si="2"/>
        <v>0</v>
      </c>
      <c r="H7" s="122">
        <f t="shared" si="3"/>
        <v>0</v>
      </c>
    </row>
    <row r="8" spans="1:8" ht="12.75">
      <c r="A8" s="120"/>
      <c r="B8" s="121"/>
      <c r="C8" s="120"/>
      <c r="D8" s="120"/>
      <c r="E8" s="122">
        <f t="shared" si="0"/>
        <v>0</v>
      </c>
      <c r="F8" s="122">
        <f t="shared" si="1"/>
        <v>0</v>
      </c>
      <c r="G8" s="122">
        <f t="shared" si="2"/>
        <v>0</v>
      </c>
      <c r="H8" s="122">
        <f t="shared" si="3"/>
        <v>0</v>
      </c>
    </row>
    <row r="9" spans="1:8" ht="12.75">
      <c r="A9" s="120"/>
      <c r="B9" s="121"/>
      <c r="C9" s="120"/>
      <c r="D9" s="120"/>
      <c r="E9" s="122">
        <f t="shared" si="0"/>
        <v>0</v>
      </c>
      <c r="F9" s="122">
        <f t="shared" si="1"/>
        <v>0</v>
      </c>
      <c r="G9" s="122">
        <f t="shared" si="2"/>
        <v>0</v>
      </c>
      <c r="H9" s="122">
        <f t="shared" si="3"/>
        <v>0</v>
      </c>
    </row>
    <row r="10" spans="1:8" ht="12.75">
      <c r="A10" s="120"/>
      <c r="B10" s="121"/>
      <c r="C10" s="120"/>
      <c r="D10" s="120"/>
      <c r="E10" s="122">
        <f t="shared" si="0"/>
        <v>0</v>
      </c>
      <c r="F10" s="122">
        <f t="shared" si="1"/>
        <v>0</v>
      </c>
      <c r="G10" s="122">
        <f t="shared" si="2"/>
        <v>0</v>
      </c>
      <c r="H10" s="122">
        <f t="shared" si="3"/>
        <v>0</v>
      </c>
    </row>
    <row r="11" spans="1:8" ht="12.75">
      <c r="A11" s="120"/>
      <c r="B11" s="121"/>
      <c r="C11" s="120"/>
      <c r="D11" s="120"/>
      <c r="E11" s="122">
        <f t="shared" si="0"/>
        <v>0</v>
      </c>
      <c r="F11" s="122">
        <f t="shared" si="1"/>
        <v>0</v>
      </c>
      <c r="G11" s="122">
        <f t="shared" si="2"/>
        <v>0</v>
      </c>
      <c r="H11" s="122">
        <f t="shared" si="3"/>
        <v>0</v>
      </c>
    </row>
    <row r="12" spans="1:8" ht="12.75">
      <c r="A12" s="120"/>
      <c r="B12" s="121"/>
      <c r="C12" s="120"/>
      <c r="D12" s="120"/>
      <c r="E12" s="122">
        <f t="shared" si="0"/>
        <v>0</v>
      </c>
      <c r="F12" s="122">
        <f t="shared" si="1"/>
        <v>0</v>
      </c>
      <c r="G12" s="122">
        <f t="shared" si="2"/>
        <v>0</v>
      </c>
      <c r="H12" s="122">
        <f t="shared" si="3"/>
        <v>0</v>
      </c>
    </row>
    <row r="13" spans="1:8" ht="12.75">
      <c r="A13" s="120"/>
      <c r="B13" s="123"/>
      <c r="C13" s="124"/>
      <c r="D13" s="124"/>
      <c r="E13" s="122">
        <f t="shared" si="0"/>
        <v>0</v>
      </c>
      <c r="F13" s="122">
        <f t="shared" si="1"/>
        <v>0</v>
      </c>
      <c r="G13" s="122">
        <f t="shared" si="2"/>
        <v>0</v>
      </c>
      <c r="H13" s="122">
        <f t="shared" si="3"/>
        <v>0</v>
      </c>
    </row>
    <row r="14" spans="1:8" ht="12.75">
      <c r="A14" s="125"/>
      <c r="B14" s="126"/>
      <c r="C14" s="127"/>
      <c r="D14" s="127"/>
      <c r="E14" s="122">
        <f t="shared" si="0"/>
        <v>0</v>
      </c>
      <c r="F14" s="122">
        <f t="shared" si="1"/>
        <v>0</v>
      </c>
      <c r="G14" s="122">
        <f t="shared" si="2"/>
        <v>0</v>
      </c>
      <c r="H14" s="122">
        <f t="shared" si="3"/>
        <v>0</v>
      </c>
    </row>
    <row r="15" spans="1:8" ht="12.75">
      <c r="A15" s="125"/>
      <c r="B15" s="126"/>
      <c r="C15" s="127"/>
      <c r="D15" s="127"/>
      <c r="E15" s="122">
        <f t="shared" si="0"/>
        <v>0</v>
      </c>
      <c r="F15" s="122">
        <f t="shared" si="1"/>
        <v>0</v>
      </c>
      <c r="G15" s="122">
        <f t="shared" si="2"/>
        <v>0</v>
      </c>
      <c r="H15" s="122">
        <f t="shared" si="3"/>
        <v>0</v>
      </c>
    </row>
    <row r="16" spans="1:8" ht="12.75">
      <c r="A16" s="125"/>
      <c r="B16" s="126"/>
      <c r="C16" s="127"/>
      <c r="D16" s="127"/>
      <c r="E16" s="122">
        <f t="shared" si="0"/>
        <v>0</v>
      </c>
      <c r="F16" s="122">
        <f t="shared" si="1"/>
        <v>0</v>
      </c>
      <c r="G16" s="122">
        <f t="shared" si="2"/>
        <v>0</v>
      </c>
      <c r="H16" s="122">
        <f t="shared" si="3"/>
        <v>0</v>
      </c>
    </row>
    <row r="17" spans="1:8" ht="12.75">
      <c r="A17" s="125"/>
      <c r="B17" s="126"/>
      <c r="C17" s="127"/>
      <c r="D17" s="127"/>
      <c r="E17" s="122">
        <f t="shared" si="0"/>
        <v>0</v>
      </c>
      <c r="F17" s="122">
        <f t="shared" si="1"/>
        <v>0</v>
      </c>
      <c r="G17" s="122">
        <f t="shared" si="2"/>
        <v>0</v>
      </c>
      <c r="H17" s="122">
        <f t="shared" si="3"/>
        <v>0</v>
      </c>
    </row>
    <row r="18" spans="1:8" ht="12.75">
      <c r="A18" s="125"/>
      <c r="B18" s="126"/>
      <c r="C18" s="127"/>
      <c r="D18" s="127"/>
      <c r="E18" s="122">
        <f t="shared" si="0"/>
        <v>0</v>
      </c>
      <c r="F18" s="122">
        <f t="shared" si="1"/>
        <v>0</v>
      </c>
      <c r="G18" s="122">
        <f t="shared" si="2"/>
        <v>0</v>
      </c>
      <c r="H18" s="122">
        <f t="shared" si="3"/>
        <v>0</v>
      </c>
    </row>
    <row r="19" spans="1:8" ht="12.75">
      <c r="A19" s="125"/>
      <c r="B19" s="126"/>
      <c r="C19" s="127"/>
      <c r="D19" s="127"/>
      <c r="E19" s="122">
        <f t="shared" si="0"/>
        <v>0</v>
      </c>
      <c r="F19" s="122">
        <f t="shared" si="1"/>
        <v>0</v>
      </c>
      <c r="G19" s="122">
        <f t="shared" si="2"/>
        <v>0</v>
      </c>
      <c r="H19" s="122">
        <f t="shared" si="3"/>
        <v>0</v>
      </c>
    </row>
    <row r="20" spans="1:8" ht="12.75">
      <c r="A20" s="125"/>
      <c r="B20" s="126"/>
      <c r="C20" s="127"/>
      <c r="D20" s="127"/>
      <c r="E20" s="122">
        <f t="shared" si="0"/>
        <v>0</v>
      </c>
      <c r="F20" s="122">
        <f t="shared" si="1"/>
        <v>0</v>
      </c>
      <c r="G20" s="122">
        <f t="shared" si="2"/>
        <v>0</v>
      </c>
      <c r="H20" s="122">
        <f t="shared" si="3"/>
        <v>0</v>
      </c>
    </row>
    <row r="21" spans="1:8" ht="12.75">
      <c r="A21" s="125"/>
      <c r="B21" s="126"/>
      <c r="C21" s="127"/>
      <c r="D21" s="127"/>
      <c r="E21" s="122">
        <f t="shared" si="0"/>
        <v>0</v>
      </c>
      <c r="F21" s="122">
        <f t="shared" si="1"/>
        <v>0</v>
      </c>
      <c r="G21" s="122">
        <f t="shared" si="2"/>
        <v>0</v>
      </c>
      <c r="H21" s="122">
        <f t="shared" si="3"/>
        <v>0</v>
      </c>
    </row>
    <row r="22" spans="1:8" ht="12.75">
      <c r="A22" s="125"/>
      <c r="B22" s="126"/>
      <c r="C22" s="127"/>
      <c r="D22" s="127"/>
      <c r="E22" s="122">
        <f t="shared" si="0"/>
        <v>0</v>
      </c>
      <c r="F22" s="122">
        <f t="shared" si="1"/>
        <v>0</v>
      </c>
      <c r="G22" s="122">
        <f t="shared" si="2"/>
        <v>0</v>
      </c>
      <c r="H22" s="122">
        <f t="shared" si="3"/>
        <v>0</v>
      </c>
    </row>
    <row r="23" spans="1:8" ht="12.75">
      <c r="A23" s="125"/>
      <c r="B23" s="126"/>
      <c r="C23" s="127"/>
      <c r="D23" s="127"/>
      <c r="E23" s="122">
        <f t="shared" si="0"/>
        <v>0</v>
      </c>
      <c r="F23" s="122">
        <f t="shared" si="1"/>
        <v>0</v>
      </c>
      <c r="G23" s="122">
        <f t="shared" si="2"/>
        <v>0</v>
      </c>
      <c r="H23" s="122">
        <f t="shared" si="3"/>
        <v>0</v>
      </c>
    </row>
    <row r="24" spans="1:8" ht="12.75">
      <c r="A24" s="125"/>
      <c r="B24" s="126"/>
      <c r="C24" s="127"/>
      <c r="D24" s="127"/>
      <c r="E24" s="122">
        <f t="shared" si="0"/>
        <v>0</v>
      </c>
      <c r="F24" s="122">
        <f t="shared" si="1"/>
        <v>0</v>
      </c>
      <c r="G24" s="122">
        <f t="shared" si="2"/>
        <v>0</v>
      </c>
      <c r="H24" s="122">
        <f t="shared" si="3"/>
        <v>0</v>
      </c>
    </row>
    <row r="25" spans="1:8" ht="12.75">
      <c r="A25" s="125"/>
      <c r="B25" s="126"/>
      <c r="C25" s="127"/>
      <c r="D25" s="127"/>
      <c r="E25" s="122">
        <f t="shared" si="0"/>
        <v>0</v>
      </c>
      <c r="F25" s="122">
        <f t="shared" si="1"/>
        <v>0</v>
      </c>
      <c r="G25" s="122">
        <f t="shared" si="2"/>
        <v>0</v>
      </c>
      <c r="H25" s="122">
        <f t="shared" si="3"/>
        <v>0</v>
      </c>
    </row>
    <row r="26" spans="1:8" ht="12.75">
      <c r="A26" s="125"/>
      <c r="B26" s="126"/>
      <c r="C26" s="127"/>
      <c r="D26" s="127"/>
      <c r="E26" s="122">
        <f t="shared" si="0"/>
        <v>0</v>
      </c>
      <c r="F26" s="122">
        <f t="shared" si="1"/>
        <v>0</v>
      </c>
      <c r="G26" s="122">
        <f t="shared" si="2"/>
        <v>0</v>
      </c>
      <c r="H26" s="122">
        <f t="shared" si="3"/>
        <v>0</v>
      </c>
    </row>
    <row r="27" spans="1:8" ht="12.75">
      <c r="A27" s="125"/>
      <c r="B27" s="126"/>
      <c r="C27" s="127"/>
      <c r="D27" s="127"/>
      <c r="E27" s="122">
        <f t="shared" si="0"/>
        <v>0</v>
      </c>
      <c r="F27" s="122">
        <f t="shared" si="1"/>
        <v>0</v>
      </c>
      <c r="G27" s="122">
        <f t="shared" si="2"/>
        <v>0</v>
      </c>
      <c r="H27" s="122">
        <f t="shared" si="3"/>
        <v>0</v>
      </c>
    </row>
    <row r="28" spans="1:8" ht="12.75">
      <c r="A28" s="125"/>
      <c r="B28" s="126"/>
      <c r="C28" s="127"/>
      <c r="D28" s="127"/>
      <c r="E28" s="122">
        <f t="shared" si="0"/>
        <v>0</v>
      </c>
      <c r="F28" s="122">
        <f t="shared" si="1"/>
        <v>0</v>
      </c>
      <c r="G28" s="122">
        <f t="shared" si="2"/>
        <v>0</v>
      </c>
      <c r="H28" s="122">
        <f t="shared" si="3"/>
        <v>0</v>
      </c>
    </row>
    <row r="29" spans="1:8" ht="12.75">
      <c r="A29" s="120"/>
      <c r="B29" s="123"/>
      <c r="C29" s="124"/>
      <c r="D29" s="124"/>
      <c r="E29" s="122">
        <f t="shared" si="0"/>
        <v>0</v>
      </c>
      <c r="F29" s="122">
        <f t="shared" si="1"/>
        <v>0</v>
      </c>
      <c r="G29" s="122">
        <f t="shared" si="2"/>
        <v>0</v>
      </c>
      <c r="H29" s="122">
        <f t="shared" si="3"/>
        <v>0</v>
      </c>
    </row>
    <row r="30" spans="1:8" ht="12.75">
      <c r="A30" s="120"/>
      <c r="B30" s="123"/>
      <c r="C30" s="124"/>
      <c r="D30" s="124"/>
      <c r="E30" s="122">
        <f t="shared" si="0"/>
        <v>0</v>
      </c>
      <c r="F30" s="122">
        <f t="shared" si="1"/>
        <v>0</v>
      </c>
      <c r="G30" s="122">
        <f t="shared" si="2"/>
        <v>0</v>
      </c>
      <c r="H30" s="122">
        <f t="shared" si="3"/>
        <v>0</v>
      </c>
    </row>
    <row r="31" spans="1:8" ht="12.75">
      <c r="A31" s="120"/>
      <c r="B31" s="121"/>
      <c r="C31" s="120"/>
      <c r="D31" s="120"/>
      <c r="E31" s="122">
        <f t="shared" si="0"/>
        <v>0</v>
      </c>
      <c r="F31" s="122">
        <f t="shared" si="1"/>
        <v>0</v>
      </c>
      <c r="G31" s="122">
        <f t="shared" si="2"/>
        <v>0</v>
      </c>
      <c r="H31" s="122">
        <f t="shared" si="3"/>
        <v>0</v>
      </c>
    </row>
    <row r="32" spans="1:8" ht="12.75">
      <c r="A32" s="120"/>
      <c r="B32" s="121"/>
      <c r="C32" s="120"/>
      <c r="D32" s="120"/>
      <c r="E32" s="122">
        <f t="shared" si="0"/>
        <v>0</v>
      </c>
      <c r="F32" s="122">
        <f t="shared" si="1"/>
        <v>0</v>
      </c>
      <c r="G32" s="122">
        <f t="shared" si="2"/>
        <v>0</v>
      </c>
      <c r="H32" s="122">
        <f t="shared" si="3"/>
        <v>0</v>
      </c>
    </row>
    <row r="33" spans="1:8" ht="12.75">
      <c r="A33" s="120"/>
      <c r="B33" s="121"/>
      <c r="C33" s="120"/>
      <c r="D33" s="120"/>
      <c r="E33" s="122">
        <f t="shared" si="0"/>
        <v>0</v>
      </c>
      <c r="F33" s="122">
        <f t="shared" si="1"/>
        <v>0</v>
      </c>
      <c r="G33" s="122">
        <f t="shared" si="2"/>
        <v>0</v>
      </c>
      <c r="H33" s="122">
        <f t="shared" si="3"/>
        <v>0</v>
      </c>
    </row>
    <row r="34" spans="1:8" ht="12.75">
      <c r="A34" s="120"/>
      <c r="B34" s="121"/>
      <c r="C34" s="120"/>
      <c r="D34" s="120"/>
      <c r="E34" s="122">
        <f t="shared" si="0"/>
        <v>0</v>
      </c>
      <c r="F34" s="122">
        <f t="shared" si="1"/>
        <v>0</v>
      </c>
      <c r="G34" s="122">
        <f t="shared" si="2"/>
        <v>0</v>
      </c>
      <c r="H34" s="122">
        <f t="shared" si="3"/>
        <v>0</v>
      </c>
    </row>
    <row r="35" spans="1:8" ht="12.75">
      <c r="A35" s="120"/>
      <c r="B35" s="121"/>
      <c r="C35" s="120"/>
      <c r="D35" s="120"/>
      <c r="E35" s="122">
        <f t="shared" si="0"/>
        <v>0</v>
      </c>
      <c r="F35" s="122">
        <f t="shared" si="1"/>
        <v>0</v>
      </c>
      <c r="G35" s="122">
        <f t="shared" si="2"/>
        <v>0</v>
      </c>
      <c r="H35" s="122">
        <f t="shared" si="3"/>
        <v>0</v>
      </c>
    </row>
    <row r="36" spans="1:8" ht="12.75">
      <c r="A36" s="120"/>
      <c r="B36" s="121"/>
      <c r="C36" s="120"/>
      <c r="D36" s="120"/>
      <c r="E36" s="122">
        <f t="shared" si="0"/>
        <v>0</v>
      </c>
      <c r="F36" s="122">
        <f t="shared" si="1"/>
        <v>0</v>
      </c>
      <c r="G36" s="122">
        <f t="shared" si="2"/>
        <v>0</v>
      </c>
      <c r="H36" s="122">
        <f t="shared" si="3"/>
        <v>0</v>
      </c>
    </row>
    <row r="37" spans="1:8" ht="12.75">
      <c r="A37" s="120"/>
      <c r="B37" s="121"/>
      <c r="C37" s="120"/>
      <c r="D37" s="120"/>
      <c r="E37" s="122">
        <f t="shared" si="0"/>
        <v>0</v>
      </c>
      <c r="F37" s="122">
        <f t="shared" si="1"/>
        <v>0</v>
      </c>
      <c r="G37" s="122">
        <f t="shared" si="2"/>
        <v>0</v>
      </c>
      <c r="H37" s="122">
        <f t="shared" si="3"/>
        <v>0</v>
      </c>
    </row>
    <row r="38" spans="1:8" ht="12.75">
      <c r="A38" s="120"/>
      <c r="B38" s="121"/>
      <c r="C38" s="120"/>
      <c r="D38" s="120"/>
      <c r="E38" s="122">
        <f t="shared" si="0"/>
        <v>0</v>
      </c>
      <c r="F38" s="122">
        <f t="shared" si="1"/>
        <v>0</v>
      </c>
      <c r="G38" s="122">
        <f t="shared" si="2"/>
        <v>0</v>
      </c>
      <c r="H38" s="122">
        <f t="shared" si="3"/>
        <v>0</v>
      </c>
    </row>
    <row r="39" spans="1:8" ht="12.75">
      <c r="A39" s="120"/>
      <c r="B39" s="121"/>
      <c r="C39" s="120"/>
      <c r="D39" s="120"/>
      <c r="E39" s="122">
        <f t="shared" si="0"/>
        <v>0</v>
      </c>
      <c r="F39" s="122">
        <f t="shared" si="1"/>
        <v>0</v>
      </c>
      <c r="G39" s="122">
        <f t="shared" si="2"/>
        <v>0</v>
      </c>
      <c r="H39" s="122">
        <f t="shared" si="3"/>
        <v>0</v>
      </c>
    </row>
    <row r="40" spans="1:8" ht="12.75">
      <c r="A40" s="120"/>
      <c r="B40" s="121"/>
      <c r="C40" s="120"/>
      <c r="D40" s="120"/>
      <c r="E40" s="122">
        <f t="shared" si="0"/>
        <v>0</v>
      </c>
      <c r="F40" s="122">
        <f t="shared" si="1"/>
        <v>0</v>
      </c>
      <c r="G40" s="122">
        <f t="shared" si="2"/>
        <v>0</v>
      </c>
      <c r="H40" s="122">
        <f t="shared" si="3"/>
        <v>0</v>
      </c>
    </row>
    <row r="41" spans="1:8" ht="12.75">
      <c r="A41" s="120"/>
      <c r="B41" s="121"/>
      <c r="C41" s="120"/>
      <c r="D41" s="120"/>
      <c r="E41" s="122">
        <f t="shared" si="0"/>
        <v>0</v>
      </c>
      <c r="F41" s="122">
        <f t="shared" si="1"/>
        <v>0</v>
      </c>
      <c r="G41" s="122">
        <f t="shared" si="2"/>
        <v>0</v>
      </c>
      <c r="H41" s="122">
        <f t="shared" si="3"/>
        <v>0</v>
      </c>
    </row>
    <row r="42" spans="1:8" ht="12.75">
      <c r="A42" s="120"/>
      <c r="B42" s="121"/>
      <c r="C42" s="120"/>
      <c r="D42" s="120"/>
      <c r="E42" s="122">
        <f t="shared" si="0"/>
        <v>0</v>
      </c>
      <c r="F42" s="122">
        <f t="shared" si="1"/>
        <v>0</v>
      </c>
      <c r="G42" s="122">
        <f t="shared" si="2"/>
        <v>0</v>
      </c>
      <c r="H42" s="122">
        <f t="shared" si="3"/>
        <v>0</v>
      </c>
    </row>
    <row r="43" spans="1:8" ht="12.75">
      <c r="A43" s="120"/>
      <c r="B43" s="121"/>
      <c r="C43" s="120"/>
      <c r="D43" s="120"/>
      <c r="E43" s="122">
        <f t="shared" si="0"/>
        <v>0</v>
      </c>
      <c r="F43" s="122">
        <f t="shared" si="1"/>
        <v>0</v>
      </c>
      <c r="G43" s="122">
        <f t="shared" si="2"/>
        <v>0</v>
      </c>
      <c r="H43" s="122">
        <f t="shared" si="3"/>
        <v>0</v>
      </c>
    </row>
    <row r="44" spans="1:8" ht="12.75">
      <c r="A44" s="120"/>
      <c r="B44" s="121"/>
      <c r="C44" s="120"/>
      <c r="D44" s="120"/>
      <c r="E44" s="122">
        <f t="shared" si="0"/>
        <v>0</v>
      </c>
      <c r="F44" s="122">
        <f t="shared" si="1"/>
        <v>0</v>
      </c>
      <c r="G44" s="122">
        <f t="shared" si="2"/>
        <v>0</v>
      </c>
      <c r="H44" s="122">
        <f t="shared" si="3"/>
        <v>0</v>
      </c>
    </row>
    <row r="45" spans="1:8" ht="12.75">
      <c r="A45" s="120"/>
      <c r="B45" s="121"/>
      <c r="C45" s="120"/>
      <c r="D45" s="120"/>
      <c r="E45" s="122">
        <f t="shared" si="0"/>
        <v>0</v>
      </c>
      <c r="F45" s="122">
        <f t="shared" si="1"/>
        <v>0</v>
      </c>
      <c r="G45" s="122">
        <f t="shared" si="2"/>
        <v>0</v>
      </c>
      <c r="H45" s="122">
        <f t="shared" si="3"/>
        <v>0</v>
      </c>
    </row>
    <row r="46" spans="1:8" ht="12.75">
      <c r="A46" s="120"/>
      <c r="B46" s="121"/>
      <c r="C46" s="120"/>
      <c r="D46" s="120"/>
      <c r="E46" s="122">
        <f t="shared" si="0"/>
        <v>0</v>
      </c>
      <c r="F46" s="122">
        <f t="shared" si="1"/>
        <v>0</v>
      </c>
      <c r="G46" s="122">
        <f t="shared" si="2"/>
        <v>0</v>
      </c>
      <c r="H46" s="122">
        <f t="shared" si="3"/>
        <v>0</v>
      </c>
    </row>
    <row r="47" spans="1:8" ht="12.75">
      <c r="A47" s="120"/>
      <c r="B47" s="121"/>
      <c r="C47" s="120"/>
      <c r="D47" s="120"/>
      <c r="E47" s="122">
        <f t="shared" si="0"/>
        <v>0</v>
      </c>
      <c r="F47" s="122">
        <f t="shared" si="1"/>
        <v>0</v>
      </c>
      <c r="G47" s="122">
        <f t="shared" si="2"/>
        <v>0</v>
      </c>
      <c r="H47" s="122">
        <f t="shared" si="3"/>
        <v>0</v>
      </c>
    </row>
    <row r="48" spans="1:8" ht="12.75">
      <c r="A48" s="120"/>
      <c r="B48" s="123"/>
      <c r="C48" s="124"/>
      <c r="D48" s="124"/>
      <c r="E48" s="122">
        <f t="shared" si="0"/>
        <v>0</v>
      </c>
      <c r="F48" s="122">
        <f t="shared" si="1"/>
        <v>0</v>
      </c>
      <c r="G48" s="122">
        <f t="shared" si="2"/>
        <v>0</v>
      </c>
      <c r="H48" s="122">
        <f t="shared" si="3"/>
        <v>0</v>
      </c>
    </row>
    <row r="49" spans="1:8" ht="12.75">
      <c r="A49" s="120"/>
      <c r="B49" s="121"/>
      <c r="C49" s="120"/>
      <c r="D49" s="120"/>
      <c r="E49" s="122">
        <f t="shared" si="0"/>
        <v>0</v>
      </c>
      <c r="F49" s="122">
        <f t="shared" si="1"/>
        <v>0</v>
      </c>
      <c r="G49" s="122">
        <f t="shared" si="2"/>
        <v>0</v>
      </c>
      <c r="H49" s="122">
        <f t="shared" si="3"/>
        <v>0</v>
      </c>
    </row>
    <row r="50" spans="1:8" ht="12.75">
      <c r="A50" s="120"/>
      <c r="B50" s="121"/>
      <c r="C50" s="120"/>
      <c r="D50" s="120"/>
      <c r="E50" s="122">
        <f t="shared" si="0"/>
        <v>0</v>
      </c>
      <c r="F50" s="122">
        <f t="shared" si="1"/>
        <v>0</v>
      </c>
      <c r="G50" s="122">
        <f t="shared" si="2"/>
        <v>0</v>
      </c>
      <c r="H50" s="122">
        <f t="shared" si="3"/>
        <v>0</v>
      </c>
    </row>
    <row r="51" spans="1:8" ht="12.75">
      <c r="A51" s="120"/>
      <c r="B51" s="121"/>
      <c r="C51" s="120"/>
      <c r="D51" s="120"/>
      <c r="E51" s="122">
        <f t="shared" si="0"/>
        <v>0</v>
      </c>
      <c r="F51" s="122">
        <f t="shared" si="1"/>
        <v>0</v>
      </c>
      <c r="G51" s="122">
        <f t="shared" si="2"/>
        <v>0</v>
      </c>
      <c r="H51" s="122">
        <f t="shared" si="3"/>
        <v>0</v>
      </c>
    </row>
    <row r="52" spans="1:8" ht="12.75">
      <c r="A52" s="120"/>
      <c r="B52" s="121"/>
      <c r="C52" s="120"/>
      <c r="D52" s="120"/>
      <c r="E52" s="122">
        <f t="shared" si="0"/>
        <v>0</v>
      </c>
      <c r="F52" s="122">
        <f t="shared" si="1"/>
        <v>0</v>
      </c>
      <c r="G52" s="122">
        <f t="shared" si="2"/>
        <v>0</v>
      </c>
      <c r="H52" s="122">
        <f t="shared" si="3"/>
        <v>0</v>
      </c>
    </row>
    <row r="53" spans="1:8" ht="12.75">
      <c r="A53" s="128" t="s">
        <v>33</v>
      </c>
      <c r="B53" s="128" t="s">
        <v>33</v>
      </c>
      <c r="C53" s="128" t="s">
        <v>33</v>
      </c>
      <c r="D53" s="128" t="s">
        <v>33</v>
      </c>
      <c r="E53" s="122">
        <f>SUM(E5:E52)</f>
        <v>0</v>
      </c>
      <c r="F53" s="122">
        <f>SUM(F5:F52)</f>
        <v>0</v>
      </c>
      <c r="G53" s="122">
        <f>SUM(G5:G52)</f>
        <v>0</v>
      </c>
      <c r="H53" s="122">
        <f>SUM(H5:H52)</f>
        <v>0</v>
      </c>
    </row>
    <row r="54" spans="1:8" ht="12.75">
      <c r="A54" s="129" t="s">
        <v>34</v>
      </c>
      <c r="B54" s="129"/>
      <c r="C54" s="129"/>
      <c r="D54" s="129"/>
      <c r="E54" s="129"/>
      <c r="F54" s="129"/>
      <c r="G54" s="129"/>
      <c r="H54" s="122">
        <f>SUM(E53:H53)</f>
        <v>0</v>
      </c>
    </row>
    <row r="55" spans="1:8" ht="12.75">
      <c r="A55" s="129" t="s">
        <v>35</v>
      </c>
      <c r="B55" s="129"/>
      <c r="C55" s="129"/>
      <c r="D55" s="129"/>
      <c r="E55" s="129"/>
      <c r="F55" s="129"/>
      <c r="G55" s="129"/>
      <c r="H55" s="122">
        <f>E53+F53+G53</f>
        <v>0</v>
      </c>
    </row>
    <row r="56" spans="1:8" ht="12.75">
      <c r="A56" s="130" t="s">
        <v>32</v>
      </c>
      <c r="B56" s="130"/>
      <c r="C56" s="130"/>
      <c r="D56" s="130"/>
      <c r="E56" s="130"/>
      <c r="F56" s="130"/>
      <c r="G56" s="130"/>
      <c r="H56" s="122">
        <f>H53</f>
        <v>0</v>
      </c>
    </row>
    <row r="57" spans="1:8" ht="12.75">
      <c r="A57" s="130" t="s">
        <v>36</v>
      </c>
      <c r="B57" s="130"/>
      <c r="C57" s="130"/>
      <c r="D57" s="130"/>
      <c r="E57" s="130"/>
      <c r="F57" s="130"/>
      <c r="G57" s="130"/>
      <c r="H57" s="122">
        <f>0.25*E53+0.5*F53+0.75*G53+H53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8">
      <selection activeCell="C9" sqref="C9"/>
    </sheetView>
  </sheetViews>
  <sheetFormatPr defaultColWidth="9.00390625" defaultRowHeight="12.75"/>
  <cols>
    <col min="1" max="1" width="28.875" style="146" customWidth="1"/>
    <col min="2" max="2" width="4.375" style="141" customWidth="1"/>
    <col min="3" max="3" width="12.125" style="0" customWidth="1"/>
    <col min="4" max="5" width="13.625" style="0" customWidth="1"/>
    <col min="6" max="6" width="10.875" style="0" customWidth="1"/>
  </cols>
  <sheetData>
    <row r="1" spans="1:6" ht="12.75">
      <c r="A1" s="131" t="s">
        <v>37</v>
      </c>
      <c r="B1" s="132"/>
      <c r="C1" s="132"/>
      <c r="D1" s="132"/>
      <c r="E1" s="132"/>
      <c r="F1" s="132"/>
    </row>
    <row r="2" spans="1:6" ht="12.75">
      <c r="A2" s="133">
        <f>'Звіт про простроченість'!A1</f>
        <v>0</v>
      </c>
      <c r="B2" s="134"/>
      <c r="C2" s="134"/>
      <c r="D2" s="134"/>
      <c r="E2" s="134"/>
      <c r="F2" s="134"/>
    </row>
    <row r="3" spans="1:6" ht="12.75">
      <c r="A3" s="132" t="s">
        <v>38</v>
      </c>
      <c r="B3" s="132"/>
      <c r="C3" s="132"/>
      <c r="D3" s="132"/>
      <c r="E3" s="132"/>
      <c r="F3" s="132"/>
    </row>
    <row r="4" spans="1:6" ht="38.25">
      <c r="A4" s="135" t="s">
        <v>39</v>
      </c>
      <c r="B4" s="116" t="s">
        <v>40</v>
      </c>
      <c r="C4" s="136" t="s">
        <v>41</v>
      </c>
      <c r="D4" s="116" t="s">
        <v>42</v>
      </c>
      <c r="E4" s="137" t="s">
        <v>43</v>
      </c>
      <c r="F4" s="136" t="s">
        <v>44</v>
      </c>
    </row>
    <row r="5" spans="1:6" ht="12.75">
      <c r="A5" s="138"/>
      <c r="B5" s="139"/>
      <c r="C5" s="136"/>
      <c r="D5" s="116"/>
      <c r="E5" s="137"/>
      <c r="F5" s="136"/>
    </row>
    <row r="6" spans="1:6" ht="12.75">
      <c r="A6" s="138"/>
      <c r="B6" s="139"/>
      <c r="C6" s="136"/>
      <c r="D6" s="116"/>
      <c r="E6" s="137"/>
      <c r="F6" s="136"/>
    </row>
    <row r="7" spans="1:6" s="141" customFormat="1" ht="12.75">
      <c r="A7" s="140">
        <v>1</v>
      </c>
      <c r="B7" s="128">
        <v>2</v>
      </c>
      <c r="C7" s="128">
        <v>3</v>
      </c>
      <c r="D7" s="128">
        <v>4</v>
      </c>
      <c r="E7" s="128">
        <v>5</v>
      </c>
      <c r="F7" s="128">
        <v>6</v>
      </c>
    </row>
    <row r="8" spans="1:6" ht="25.5">
      <c r="A8" s="142" t="s">
        <v>45</v>
      </c>
      <c r="B8" s="143" t="s">
        <v>46</v>
      </c>
      <c r="C8" s="120"/>
      <c r="D8" s="120"/>
      <c r="E8" s="120"/>
      <c r="F8" s="122">
        <f>C8+D8-E8</f>
        <v>0</v>
      </c>
    </row>
    <row r="9" spans="1:6" ht="25.5">
      <c r="A9" s="142" t="s">
        <v>47</v>
      </c>
      <c r="B9" s="143" t="s">
        <v>48</v>
      </c>
      <c r="C9" s="120"/>
      <c r="D9" s="120"/>
      <c r="E9" s="120"/>
      <c r="F9" s="122">
        <f>C9+D9-E9</f>
        <v>0</v>
      </c>
    </row>
    <row r="10" spans="1:6" ht="25.5">
      <c r="A10" s="142" t="s">
        <v>49</v>
      </c>
      <c r="B10" s="143" t="s">
        <v>50</v>
      </c>
      <c r="C10" s="120"/>
      <c r="D10" s="120"/>
      <c r="E10" s="120"/>
      <c r="F10" s="122">
        <f>C10+D10-E10</f>
        <v>0</v>
      </c>
    </row>
    <row r="11" spans="1:6" ht="25.5">
      <c r="A11" s="142" t="s">
        <v>51</v>
      </c>
      <c r="B11" s="143" t="s">
        <v>52</v>
      </c>
      <c r="C11" s="120"/>
      <c r="D11" s="120"/>
      <c r="E11" s="120"/>
      <c r="F11" s="122">
        <f>C11+D11-E11</f>
        <v>0</v>
      </c>
    </row>
    <row r="12" spans="1:6" ht="12.75">
      <c r="A12" s="142" t="s">
        <v>53</v>
      </c>
      <c r="B12" s="143" t="s">
        <v>54</v>
      </c>
      <c r="C12" s="122">
        <f>SUM(C8:C11)</f>
        <v>0</v>
      </c>
      <c r="D12" s="122">
        <f>SUM(D8:D11)</f>
        <v>0</v>
      </c>
      <c r="E12" s="122">
        <f>SUM(E8:E11)</f>
        <v>0</v>
      </c>
      <c r="F12" s="122">
        <f>SUM(F8:F11)</f>
        <v>0</v>
      </c>
    </row>
    <row r="13" spans="1:6" ht="12.75">
      <c r="A13" s="142" t="s">
        <v>55</v>
      </c>
      <c r="B13" s="143" t="s">
        <v>56</v>
      </c>
      <c r="C13" s="144">
        <f>'відомість позичок МФСА'!G183</f>
        <v>0</v>
      </c>
      <c r="D13" s="144">
        <f>'відомість позичок МФСА'!H183</f>
        <v>0</v>
      </c>
      <c r="E13" s="144">
        <f>'відомість позичок МФСА'!K183</f>
        <v>0</v>
      </c>
      <c r="F13" s="122">
        <f>C13+D13-E13</f>
        <v>0</v>
      </c>
    </row>
    <row r="14" spans="1:6" ht="13.5" customHeight="1">
      <c r="A14" s="142" t="s">
        <v>57</v>
      </c>
      <c r="B14" s="143" t="s">
        <v>58</v>
      </c>
      <c r="C14" s="120"/>
      <c r="D14" s="120"/>
      <c r="E14" s="120"/>
      <c r="F14" s="122">
        <f>C14+D14-E14</f>
        <v>0</v>
      </c>
    </row>
    <row r="15" spans="1:6" ht="13.5" customHeight="1">
      <c r="A15" s="142" t="s">
        <v>55</v>
      </c>
      <c r="B15" s="143" t="s">
        <v>59</v>
      </c>
      <c r="C15" s="145">
        <f>'відомість позичок МФСА'!F183</f>
        <v>0</v>
      </c>
      <c r="D15" s="145">
        <f>'відомість позичок МФСА'!I183</f>
        <v>0</v>
      </c>
      <c r="E15" s="145">
        <f>'відомість позичок МФСА'!J183</f>
        <v>0</v>
      </c>
      <c r="F15" s="122">
        <f>C15+D15-E15</f>
        <v>0</v>
      </c>
    </row>
    <row r="16" spans="1:6" ht="25.5">
      <c r="A16" s="142" t="s">
        <v>60</v>
      </c>
      <c r="B16" s="143" t="s">
        <v>61</v>
      </c>
      <c r="C16" s="120"/>
      <c r="D16" s="120"/>
      <c r="E16" s="120"/>
      <c r="F16" s="122">
        <f>C16+D16-E16</f>
        <v>0</v>
      </c>
    </row>
    <row r="18" spans="1:6" ht="38.25">
      <c r="A18" s="147" t="s">
        <v>62</v>
      </c>
      <c r="B18" s="116" t="s">
        <v>40</v>
      </c>
      <c r="C18" s="136" t="s">
        <v>41</v>
      </c>
      <c r="D18" s="116" t="s">
        <v>63</v>
      </c>
      <c r="E18" s="116" t="s">
        <v>64</v>
      </c>
      <c r="F18" s="136" t="s">
        <v>44</v>
      </c>
    </row>
    <row r="19" spans="1:6" ht="12.75">
      <c r="A19" s="139"/>
      <c r="B19" s="139"/>
      <c r="C19" s="136"/>
      <c r="D19" s="116"/>
      <c r="E19" s="116"/>
      <c r="F19" s="136"/>
    </row>
    <row r="20" spans="1:6" ht="12.75">
      <c r="A20" s="139"/>
      <c r="B20" s="139"/>
      <c r="C20" s="136"/>
      <c r="D20" s="116"/>
      <c r="E20" s="116"/>
      <c r="F20" s="136"/>
    </row>
    <row r="21" spans="1:6" s="141" customFormat="1" ht="12.75">
      <c r="A21" s="140">
        <v>1</v>
      </c>
      <c r="B21" s="128">
        <v>2</v>
      </c>
      <c r="C21" s="128">
        <v>3</v>
      </c>
      <c r="D21" s="128">
        <v>4</v>
      </c>
      <c r="E21" s="128">
        <v>5</v>
      </c>
      <c r="F21" s="128">
        <v>6</v>
      </c>
    </row>
    <row r="22" spans="1:6" ht="25.5">
      <c r="A22" s="142" t="s">
        <v>65</v>
      </c>
      <c r="B22" s="148" t="s">
        <v>66</v>
      </c>
      <c r="C22" s="120"/>
      <c r="D22" s="120"/>
      <c r="E22" s="120"/>
      <c r="F22" s="122">
        <f aca="true" t="shared" si="0" ref="F22:F29">C22+D22-E22</f>
        <v>0</v>
      </c>
    </row>
    <row r="23" spans="1:6" ht="38.25">
      <c r="A23" s="142" t="s">
        <v>67</v>
      </c>
      <c r="B23" s="148" t="s">
        <v>68</v>
      </c>
      <c r="C23" s="120"/>
      <c r="D23" s="120"/>
      <c r="E23" s="120"/>
      <c r="F23" s="122">
        <f t="shared" si="0"/>
        <v>0</v>
      </c>
    </row>
    <row r="24" spans="1:6" ht="25.5">
      <c r="A24" s="142" t="s">
        <v>69</v>
      </c>
      <c r="B24" s="148" t="s">
        <v>70</v>
      </c>
      <c r="C24" s="120"/>
      <c r="D24" s="120"/>
      <c r="E24" s="120"/>
      <c r="F24" s="122">
        <f t="shared" si="0"/>
        <v>0</v>
      </c>
    </row>
    <row r="25" spans="1:6" ht="38.25">
      <c r="A25" s="142" t="s">
        <v>71</v>
      </c>
      <c r="B25" s="148" t="s">
        <v>72</v>
      </c>
      <c r="C25" s="120"/>
      <c r="D25" s="120"/>
      <c r="E25" s="120"/>
      <c r="F25" s="122">
        <f t="shared" si="0"/>
        <v>0</v>
      </c>
    </row>
    <row r="26" spans="1:6" ht="25.5">
      <c r="A26" s="142" t="s">
        <v>73</v>
      </c>
      <c r="B26" s="148" t="s">
        <v>74</v>
      </c>
      <c r="C26" s="120"/>
      <c r="D26" s="120"/>
      <c r="E26" s="120"/>
      <c r="F26" s="122">
        <f t="shared" si="0"/>
        <v>0</v>
      </c>
    </row>
    <row r="27" spans="1:6" ht="25.5">
      <c r="A27" s="142" t="s">
        <v>75</v>
      </c>
      <c r="B27" s="148" t="s">
        <v>76</v>
      </c>
      <c r="C27" s="120"/>
      <c r="D27" s="120"/>
      <c r="E27" s="120"/>
      <c r="F27" s="122">
        <f t="shared" si="0"/>
        <v>0</v>
      </c>
    </row>
    <row r="28" spans="1:6" ht="25.5">
      <c r="A28" s="142" t="s">
        <v>77</v>
      </c>
      <c r="B28" s="148" t="s">
        <v>78</v>
      </c>
      <c r="C28" s="120"/>
      <c r="D28" s="120"/>
      <c r="E28" s="120"/>
      <c r="F28" s="122">
        <f t="shared" si="0"/>
        <v>0</v>
      </c>
    </row>
    <row r="29" spans="1:6" ht="51">
      <c r="A29" s="142" t="s">
        <v>79</v>
      </c>
      <c r="B29" s="148" t="s">
        <v>80</v>
      </c>
      <c r="C29" s="120"/>
      <c r="D29" s="120"/>
      <c r="E29" s="120"/>
      <c r="F29" s="122">
        <f t="shared" si="0"/>
        <v>0</v>
      </c>
    </row>
    <row r="30" spans="1:6" ht="25.5">
      <c r="A30" s="142" t="s">
        <v>81</v>
      </c>
      <c r="B30" s="148" t="s">
        <v>82</v>
      </c>
      <c r="C30" s="122">
        <f>SUM(C23:C29)-C25</f>
        <v>0</v>
      </c>
      <c r="D30" s="122">
        <f>SUM(D23:D29)-D25</f>
        <v>0</v>
      </c>
      <c r="E30" s="122">
        <f>SUM(E23:E29)-E25</f>
        <v>0</v>
      </c>
      <c r="F30" s="122">
        <f>SUM(F23:F29)-F25</f>
        <v>0</v>
      </c>
    </row>
    <row r="31" spans="1:6" ht="12.75">
      <c r="A31" s="142" t="s">
        <v>83</v>
      </c>
      <c r="B31" s="148" t="s">
        <v>84</v>
      </c>
      <c r="C31" s="120"/>
      <c r="D31" s="120"/>
      <c r="E31" s="120"/>
      <c r="F31" s="122">
        <f>C31+D31-E31</f>
        <v>0</v>
      </c>
    </row>
    <row r="32" spans="1:6" ht="12.75">
      <c r="A32" s="142" t="s">
        <v>85</v>
      </c>
      <c r="B32" s="143" t="s">
        <v>86</v>
      </c>
      <c r="C32" s="120"/>
      <c r="D32" s="120"/>
      <c r="E32" s="120"/>
      <c r="F32" s="122">
        <f>C32+D32-E32</f>
        <v>0</v>
      </c>
    </row>
    <row r="34" spans="1:6" ht="38.25">
      <c r="A34" s="147" t="s">
        <v>87</v>
      </c>
      <c r="B34" s="116" t="s">
        <v>40</v>
      </c>
      <c r="C34" s="136" t="s">
        <v>41</v>
      </c>
      <c r="D34" s="116" t="s">
        <v>63</v>
      </c>
      <c r="E34" s="116" t="s">
        <v>88</v>
      </c>
      <c r="F34" s="136" t="s">
        <v>44</v>
      </c>
    </row>
    <row r="35" spans="1:6" ht="15.75">
      <c r="A35" s="147"/>
      <c r="B35" s="139"/>
      <c r="C35" s="136"/>
      <c r="D35" s="116"/>
      <c r="E35" s="116"/>
      <c r="F35" s="136"/>
    </row>
    <row r="36" spans="1:6" ht="15.75">
      <c r="A36" s="147"/>
      <c r="B36" s="139"/>
      <c r="C36" s="136"/>
      <c r="D36" s="116"/>
      <c r="E36" s="116"/>
      <c r="F36" s="136"/>
    </row>
    <row r="37" spans="1:6" s="141" customFormat="1" ht="12.75">
      <c r="A37" s="140">
        <v>1</v>
      </c>
      <c r="B37" s="128">
        <v>2</v>
      </c>
      <c r="C37" s="128">
        <v>3</v>
      </c>
      <c r="D37" s="128">
        <v>4</v>
      </c>
      <c r="E37" s="128">
        <v>5</v>
      </c>
      <c r="F37" s="128">
        <v>6</v>
      </c>
    </row>
    <row r="38" spans="1:6" ht="12.75">
      <c r="A38" s="142" t="s">
        <v>89</v>
      </c>
      <c r="B38" s="143" t="s">
        <v>90</v>
      </c>
      <c r="C38" s="120"/>
      <c r="D38" s="120"/>
      <c r="E38" s="120"/>
      <c r="F38" s="122">
        <f aca="true" t="shared" si="1" ref="F38:F44">C38+D38-E38</f>
        <v>0</v>
      </c>
    </row>
    <row r="39" spans="1:6" ht="25.5">
      <c r="A39" s="142" t="s">
        <v>91</v>
      </c>
      <c r="B39" s="143" t="s">
        <v>92</v>
      </c>
      <c r="C39" s="120"/>
      <c r="D39" s="120"/>
      <c r="E39" s="120"/>
      <c r="F39" s="122">
        <f t="shared" si="1"/>
        <v>0</v>
      </c>
    </row>
    <row r="40" spans="1:6" ht="12.75">
      <c r="A40" s="142" t="s">
        <v>93</v>
      </c>
      <c r="B40" s="143" t="s">
        <v>94</v>
      </c>
      <c r="C40" s="120"/>
      <c r="D40" s="120"/>
      <c r="E40" s="120"/>
      <c r="F40" s="122">
        <f t="shared" si="1"/>
        <v>0</v>
      </c>
    </row>
    <row r="41" spans="1:6" ht="12.75">
      <c r="A41" s="142" t="s">
        <v>95</v>
      </c>
      <c r="B41" s="143" t="s">
        <v>96</v>
      </c>
      <c r="C41" s="122">
        <f>SUM(C38:C40)</f>
        <v>0</v>
      </c>
      <c r="D41" s="122">
        <f>SUM(D38:D40)</f>
        <v>0</v>
      </c>
      <c r="E41" s="122">
        <f>SUM(E38:E40)</f>
        <v>0</v>
      </c>
      <c r="F41" s="122">
        <f t="shared" si="1"/>
        <v>0</v>
      </c>
    </row>
    <row r="42" spans="1:6" ht="25.5">
      <c r="A42" s="142" t="s">
        <v>97</v>
      </c>
      <c r="B42" s="143" t="s">
        <v>98</v>
      </c>
      <c r="C42" s="120"/>
      <c r="D42" s="120"/>
      <c r="E42" s="120"/>
      <c r="F42" s="122">
        <f t="shared" si="1"/>
        <v>0</v>
      </c>
    </row>
    <row r="43" spans="1:6" ht="25.5">
      <c r="A43" s="142" t="s">
        <v>99</v>
      </c>
      <c r="B43" s="143" t="s">
        <v>100</v>
      </c>
      <c r="C43" s="120"/>
      <c r="D43" s="120"/>
      <c r="E43" s="120"/>
      <c r="F43" s="122">
        <f t="shared" si="1"/>
        <v>0</v>
      </c>
    </row>
    <row r="44" spans="1:6" ht="25.5">
      <c r="A44" s="142" t="s">
        <v>101</v>
      </c>
      <c r="B44" s="143" t="s">
        <v>102</v>
      </c>
      <c r="C44" s="120"/>
      <c r="D44" s="120"/>
      <c r="E44" s="120"/>
      <c r="F44" s="122">
        <f t="shared" si="1"/>
        <v>0</v>
      </c>
    </row>
    <row r="45" spans="1:6" ht="12.75">
      <c r="A45" s="142" t="s">
        <v>103</v>
      </c>
      <c r="B45" s="143" t="s">
        <v>104</v>
      </c>
      <c r="C45" s="122">
        <f>SUM(C42:C44)</f>
        <v>0</v>
      </c>
      <c r="D45" s="122">
        <f>SUM(D42:D44)</f>
        <v>0</v>
      </c>
      <c r="E45" s="122">
        <f>SUM(E42:E44)</f>
        <v>0</v>
      </c>
      <c r="F45" s="122">
        <f>C45+D45-E45</f>
        <v>0</v>
      </c>
    </row>
    <row r="47" spans="1:6" ht="38.25">
      <c r="A47" s="147" t="s">
        <v>105</v>
      </c>
      <c r="B47" s="116" t="s">
        <v>40</v>
      </c>
      <c r="C47" s="116" t="s">
        <v>106</v>
      </c>
      <c r="D47" s="116" t="s">
        <v>107</v>
      </c>
      <c r="E47" s="116" t="s">
        <v>108</v>
      </c>
      <c r="F47" s="116" t="s">
        <v>109</v>
      </c>
    </row>
    <row r="48" spans="1:6" ht="15.75">
      <c r="A48" s="147"/>
      <c r="B48" s="116"/>
      <c r="C48" s="116"/>
      <c r="D48" s="116"/>
      <c r="E48" s="116"/>
      <c r="F48" s="116"/>
    </row>
    <row r="49" spans="1:6" ht="15.75">
      <c r="A49" s="147"/>
      <c r="B49" s="116"/>
      <c r="C49" s="116"/>
      <c r="D49" s="116"/>
      <c r="E49" s="116"/>
      <c r="F49" s="116"/>
    </row>
    <row r="50" spans="1:6" ht="12.75">
      <c r="A50" s="142" t="s">
        <v>110</v>
      </c>
      <c r="B50" s="128">
        <v>11</v>
      </c>
      <c r="C50" s="120"/>
      <c r="D50" s="120"/>
      <c r="E50" s="120"/>
      <c r="F50" s="122">
        <f aca="true" t="shared" si="2" ref="F50:F60">C50+D50-E50</f>
        <v>0</v>
      </c>
    </row>
    <row r="51" spans="1:6" ht="12.75">
      <c r="A51" s="142" t="s">
        <v>111</v>
      </c>
      <c r="B51" s="128">
        <v>12</v>
      </c>
      <c r="C51" s="120"/>
      <c r="D51" s="120"/>
      <c r="E51" s="120"/>
      <c r="F51" s="122">
        <f t="shared" si="2"/>
        <v>0</v>
      </c>
    </row>
    <row r="52" spans="1:6" ht="25.5">
      <c r="A52" s="142" t="s">
        <v>112</v>
      </c>
      <c r="B52" s="128">
        <v>13</v>
      </c>
      <c r="C52" s="122">
        <f>SUM(C53:C56)-C54</f>
        <v>0</v>
      </c>
      <c r="D52" s="122">
        <f>SUM(D53:D56)-D54</f>
        <v>0</v>
      </c>
      <c r="E52" s="122">
        <f>SUM(E53:E56)-E54</f>
        <v>0</v>
      </c>
      <c r="F52" s="122">
        <f t="shared" si="2"/>
        <v>0</v>
      </c>
    </row>
    <row r="53" spans="1:6" ht="25.5">
      <c r="A53" s="142" t="s">
        <v>113</v>
      </c>
      <c r="B53" s="128">
        <v>14</v>
      </c>
      <c r="C53" s="120"/>
      <c r="D53" s="120"/>
      <c r="E53" s="120"/>
      <c r="F53" s="122">
        <f t="shared" si="2"/>
        <v>0</v>
      </c>
    </row>
    <row r="54" spans="1:6" ht="25.5">
      <c r="A54" s="142" t="s">
        <v>114</v>
      </c>
      <c r="B54" s="128"/>
      <c r="C54" s="120"/>
      <c r="D54" s="120"/>
      <c r="E54" s="120"/>
      <c r="F54" s="122">
        <f t="shared" si="2"/>
        <v>0</v>
      </c>
    </row>
    <row r="55" spans="1:6" ht="25.5">
      <c r="A55" s="142" t="s">
        <v>115</v>
      </c>
      <c r="B55" s="128">
        <v>15</v>
      </c>
      <c r="C55" s="120"/>
      <c r="D55" s="120"/>
      <c r="E55" s="120"/>
      <c r="F55" s="122">
        <f t="shared" si="2"/>
        <v>0</v>
      </c>
    </row>
    <row r="56" spans="1:6" ht="25.5">
      <c r="A56" s="142" t="s">
        <v>116</v>
      </c>
      <c r="B56" s="128">
        <v>16</v>
      </c>
      <c r="C56" s="120"/>
      <c r="D56" s="120"/>
      <c r="E56" s="120"/>
      <c r="F56" s="122">
        <f t="shared" si="2"/>
        <v>0</v>
      </c>
    </row>
    <row r="57" spans="1:6" ht="38.25">
      <c r="A57" s="142" t="s">
        <v>117</v>
      </c>
      <c r="B57" s="128">
        <v>17</v>
      </c>
      <c r="C57" s="120"/>
      <c r="D57" s="120"/>
      <c r="E57" s="120"/>
      <c r="F57" s="122">
        <f t="shared" si="2"/>
        <v>0</v>
      </c>
    </row>
    <row r="58" spans="1:6" ht="12.75">
      <c r="A58" s="149" t="s">
        <v>118</v>
      </c>
      <c r="B58" s="128">
        <v>18</v>
      </c>
      <c r="C58" s="120"/>
      <c r="D58" s="120"/>
      <c r="E58" s="120"/>
      <c r="F58" s="122">
        <f t="shared" si="2"/>
        <v>0</v>
      </c>
    </row>
    <row r="59" spans="1:6" ht="38.25">
      <c r="A59" s="149" t="s">
        <v>119</v>
      </c>
      <c r="B59" s="128">
        <v>19</v>
      </c>
      <c r="C59" s="120"/>
      <c r="D59" s="120"/>
      <c r="E59" s="120"/>
      <c r="F59" s="122">
        <f t="shared" si="2"/>
        <v>0</v>
      </c>
    </row>
    <row r="60" spans="1:6" ht="51">
      <c r="A60" s="149" t="s">
        <v>120</v>
      </c>
      <c r="B60" s="128">
        <v>20</v>
      </c>
      <c r="C60" s="120"/>
      <c r="D60" s="120"/>
      <c r="E60" s="120"/>
      <c r="F60" s="122">
        <f t="shared" si="2"/>
        <v>0</v>
      </c>
    </row>
    <row r="61" spans="1:6" ht="51" customHeight="1">
      <c r="A61" s="149" t="s">
        <v>121</v>
      </c>
      <c r="B61" s="128">
        <v>21</v>
      </c>
      <c r="C61" s="120"/>
      <c r="D61" s="120"/>
      <c r="E61" s="120"/>
      <c r="F61" s="122">
        <f>C61+D61-E61</f>
        <v>0</v>
      </c>
    </row>
    <row r="62" spans="1:6" ht="53.25" customHeight="1">
      <c r="A62" s="149" t="s">
        <v>122</v>
      </c>
      <c r="B62" s="128">
        <v>22</v>
      </c>
      <c r="C62" s="120"/>
      <c r="D62" s="120"/>
      <c r="E62" s="120"/>
      <c r="F62" s="122">
        <f>C62+D62-E62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28">
      <selection activeCell="C28" sqref="C28"/>
    </sheetView>
  </sheetViews>
  <sheetFormatPr defaultColWidth="9.00390625" defaultRowHeight="12.75"/>
  <cols>
    <col min="1" max="1" width="47.125" style="146" customWidth="1"/>
    <col min="2" max="2" width="7.25390625" style="162" customWidth="1"/>
    <col min="3" max="3" width="11.625" style="0" customWidth="1"/>
    <col min="4" max="4" width="12.125" style="0" customWidth="1"/>
  </cols>
  <sheetData>
    <row r="1" spans="1:4" s="154" customFormat="1" ht="25.5">
      <c r="A1" s="150" t="s">
        <v>123</v>
      </c>
      <c r="B1" s="151" t="s">
        <v>124</v>
      </c>
      <c r="C1" s="152" t="s">
        <v>125</v>
      </c>
      <c r="D1" s="153" t="s">
        <v>126</v>
      </c>
    </row>
    <row r="2" spans="1:4" s="141" customFormat="1" ht="12.75">
      <c r="A2" s="155" t="s">
        <v>127</v>
      </c>
      <c r="B2" s="156">
        <v>2</v>
      </c>
      <c r="C2" s="157">
        <v>3</v>
      </c>
      <c r="D2" s="128"/>
    </row>
    <row r="3" spans="1:4" ht="12.75">
      <c r="A3" s="158" t="s">
        <v>128</v>
      </c>
      <c r="B3" s="156">
        <v>510</v>
      </c>
      <c r="C3" s="159">
        <f>'Звіт про фін діяльність'!E14</f>
        <v>0</v>
      </c>
      <c r="D3" s="164">
        <f>'Звіт про фін діяльність'!E15</f>
        <v>0</v>
      </c>
    </row>
    <row r="4" spans="1:4" ht="12.75">
      <c r="A4" s="158" t="s">
        <v>129</v>
      </c>
      <c r="B4" s="156">
        <v>515</v>
      </c>
      <c r="C4" s="160"/>
      <c r="D4" s="120"/>
    </row>
    <row r="5" spans="1:4" ht="25.5">
      <c r="A5" s="158" t="s">
        <v>130</v>
      </c>
      <c r="B5" s="156">
        <v>520</v>
      </c>
      <c r="C5" s="160"/>
      <c r="D5" s="161" t="s">
        <v>131</v>
      </c>
    </row>
    <row r="6" spans="1:4" ht="12.75">
      <c r="A6" s="158" t="s">
        <v>132</v>
      </c>
      <c r="B6" s="156">
        <v>530</v>
      </c>
      <c r="C6" s="160"/>
      <c r="D6" s="161" t="s">
        <v>131</v>
      </c>
    </row>
    <row r="7" spans="1:4" ht="12.75">
      <c r="A7" s="158" t="s">
        <v>133</v>
      </c>
      <c r="B7" s="156">
        <v>540</v>
      </c>
      <c r="C7" s="159">
        <f>C3-C4+C5+C6</f>
        <v>0</v>
      </c>
      <c r="D7" s="122">
        <f>D3-D4</f>
        <v>0</v>
      </c>
    </row>
    <row r="8" spans="1:4" ht="12.75">
      <c r="A8" s="158" t="s">
        <v>134</v>
      </c>
      <c r="B8" s="156">
        <v>550</v>
      </c>
      <c r="C8" s="160"/>
      <c r="D8" s="120"/>
    </row>
    <row r="9" spans="1:4" ht="12.75">
      <c r="A9" s="158" t="s">
        <v>135</v>
      </c>
      <c r="B9" s="156">
        <v>560</v>
      </c>
      <c r="C9" s="160"/>
      <c r="D9" s="128" t="s">
        <v>131</v>
      </c>
    </row>
    <row r="10" spans="1:4" ht="12.75">
      <c r="A10" s="158" t="s">
        <v>136</v>
      </c>
      <c r="B10" s="156">
        <v>570</v>
      </c>
      <c r="C10" s="160"/>
      <c r="D10" s="120"/>
    </row>
    <row r="11" spans="1:4" ht="12.75">
      <c r="A11" s="158" t="s">
        <v>137</v>
      </c>
      <c r="B11" s="156">
        <v>580</v>
      </c>
      <c r="C11" s="159">
        <f>C8+C9-C10</f>
        <v>0</v>
      </c>
      <c r="D11" s="122">
        <f>D8-D10</f>
        <v>0</v>
      </c>
    </row>
    <row r="12" spans="1:4" ht="12.75">
      <c r="A12" s="150" t="s">
        <v>138</v>
      </c>
      <c r="B12" s="156">
        <v>590</v>
      </c>
      <c r="C12" s="159">
        <f>C7+C11</f>
        <v>0</v>
      </c>
      <c r="D12" s="122">
        <f>D7+D11</f>
        <v>0</v>
      </c>
    </row>
    <row r="13" spans="1:4" s="154" customFormat="1" ht="25.5">
      <c r="A13" s="150" t="s">
        <v>139</v>
      </c>
      <c r="B13" s="151" t="s">
        <v>124</v>
      </c>
      <c r="C13" s="152" t="s">
        <v>125</v>
      </c>
      <c r="D13" s="153" t="s">
        <v>126</v>
      </c>
    </row>
    <row r="14" spans="1:4" s="141" customFormat="1" ht="12.75">
      <c r="A14" s="155" t="s">
        <v>127</v>
      </c>
      <c r="B14" s="156">
        <v>2</v>
      </c>
      <c r="C14" s="157">
        <v>3</v>
      </c>
      <c r="D14" s="128"/>
    </row>
    <row r="15" spans="1:4" ht="12.75">
      <c r="A15" s="158" t="s">
        <v>140</v>
      </c>
      <c r="B15" s="156">
        <v>601</v>
      </c>
      <c r="C15" s="159">
        <f>'Звіт про фін діяльність'!D32</f>
        <v>0</v>
      </c>
      <c r="D15" s="128" t="s">
        <v>131</v>
      </c>
    </row>
    <row r="16" spans="1:4" ht="12.75">
      <c r="A16" s="158" t="s">
        <v>141</v>
      </c>
      <c r="B16" s="156">
        <v>602</v>
      </c>
      <c r="C16" s="160"/>
      <c r="D16" s="128" t="s">
        <v>131</v>
      </c>
    </row>
    <row r="17" spans="1:4" ht="12.75">
      <c r="A17" s="158" t="s">
        <v>142</v>
      </c>
      <c r="B17" s="156">
        <v>603</v>
      </c>
      <c r="C17" s="160"/>
      <c r="D17" s="128" t="s">
        <v>131</v>
      </c>
    </row>
    <row r="18" spans="1:4" ht="12.75">
      <c r="A18" s="158" t="s">
        <v>143</v>
      </c>
      <c r="B18" s="156">
        <v>604</v>
      </c>
      <c r="C18" s="160"/>
      <c r="D18" s="128" t="s">
        <v>131</v>
      </c>
    </row>
    <row r="19" spans="1:4" ht="12.75">
      <c r="A19" s="158" t="s">
        <v>144</v>
      </c>
      <c r="B19" s="156">
        <v>610</v>
      </c>
      <c r="C19" s="159">
        <f>SUM(C15:C18)</f>
        <v>0</v>
      </c>
      <c r="D19" s="122">
        <v>0</v>
      </c>
    </row>
    <row r="20" spans="1:4" ht="12.75">
      <c r="A20" s="158" t="s">
        <v>145</v>
      </c>
      <c r="B20" s="156">
        <v>620</v>
      </c>
      <c r="C20" s="159">
        <f>C12-C19</f>
        <v>0</v>
      </c>
      <c r="D20" s="122">
        <f>D12-D19</f>
        <v>0</v>
      </c>
    </row>
    <row r="21" spans="1:4" ht="25.5">
      <c r="A21" s="158" t="s">
        <v>146</v>
      </c>
      <c r="B21" s="156">
        <v>630</v>
      </c>
      <c r="C21" s="160"/>
      <c r="D21" s="120"/>
    </row>
    <row r="22" spans="1:4" ht="38.25">
      <c r="A22" s="158" t="s">
        <v>147</v>
      </c>
      <c r="B22" s="156">
        <v>640</v>
      </c>
      <c r="C22" s="160"/>
      <c r="D22" s="120"/>
    </row>
    <row r="23" spans="3:4" ht="12.75">
      <c r="C23" s="112"/>
      <c r="D23" s="120"/>
    </row>
    <row r="24" spans="1:4" ht="25.5">
      <c r="A24" s="158" t="s">
        <v>148</v>
      </c>
      <c r="B24" s="156">
        <v>650</v>
      </c>
      <c r="C24" s="159">
        <f>C21+C22</f>
        <v>0</v>
      </c>
      <c r="D24" s="122">
        <f>D21+D22</f>
        <v>0</v>
      </c>
    </row>
    <row r="25" spans="1:4" ht="25.5">
      <c r="A25" s="158" t="s">
        <v>149</v>
      </c>
      <c r="B25" s="156">
        <v>660</v>
      </c>
      <c r="C25" s="159">
        <f>C20-C24</f>
        <v>0</v>
      </c>
      <c r="D25" s="122">
        <f>D20-D24</f>
        <v>0</v>
      </c>
    </row>
    <row r="26" spans="1:4" ht="12.75">
      <c r="A26" s="158" t="s">
        <v>150</v>
      </c>
      <c r="B26" s="156">
        <v>671</v>
      </c>
      <c r="C26" s="160"/>
      <c r="D26" s="120"/>
    </row>
    <row r="27" spans="1:4" ht="25.5">
      <c r="A27" s="158" t="s">
        <v>151</v>
      </c>
      <c r="B27" s="156">
        <v>672</v>
      </c>
      <c r="C27" s="160"/>
      <c r="D27" s="120"/>
    </row>
    <row r="28" spans="1:4" ht="12.75">
      <c r="A28" s="158" t="s">
        <v>152</v>
      </c>
      <c r="B28" s="156">
        <v>673</v>
      </c>
      <c r="C28" s="160"/>
      <c r="D28" s="120"/>
    </row>
    <row r="29" spans="1:4" ht="12.75">
      <c r="A29" s="150" t="s">
        <v>153</v>
      </c>
      <c r="B29" s="156">
        <v>680</v>
      </c>
      <c r="C29" s="159">
        <f>C25-C26-C27-C28</f>
        <v>0</v>
      </c>
      <c r="D29" s="159">
        <f>D25-D26-D27-D28</f>
        <v>0</v>
      </c>
    </row>
    <row r="30" spans="1:4" ht="12.75">
      <c r="A30" s="158" t="s">
        <v>154</v>
      </c>
      <c r="B30" s="156">
        <v>681</v>
      </c>
      <c r="C30" s="159">
        <f>'Звіт про фін діяльність'!D31</f>
        <v>0</v>
      </c>
      <c r="D30" s="128" t="s">
        <v>131</v>
      </c>
    </row>
    <row r="31" spans="1:4" ht="12.75">
      <c r="A31" s="158" t="s">
        <v>155</v>
      </c>
      <c r="B31" s="156">
        <v>682</v>
      </c>
      <c r="C31" s="159">
        <f>'Звіт про фін діяльність'!D39+'Звіт про фін діяльність'!D40</f>
        <v>0</v>
      </c>
      <c r="D31" s="128" t="s">
        <v>131</v>
      </c>
    </row>
    <row r="32" spans="1:4" ht="12.75">
      <c r="A32" s="158" t="s">
        <v>156</v>
      </c>
      <c r="B32" s="156">
        <v>690</v>
      </c>
      <c r="C32" s="159">
        <f>C29-C30-C31</f>
        <v>0</v>
      </c>
      <c r="D32" s="128" t="s">
        <v>131</v>
      </c>
    </row>
    <row r="33" spans="1:4" ht="25.5">
      <c r="A33" s="158" t="s">
        <v>157</v>
      </c>
      <c r="B33" s="156">
        <v>691</v>
      </c>
      <c r="C33" s="159">
        <f>'Активи, Пасиви'!C43+'Активи, Пасиви'!C44</f>
        <v>0</v>
      </c>
      <c r="D33" s="128" t="s">
        <v>131</v>
      </c>
    </row>
    <row r="34" spans="1:4" ht="38.25">
      <c r="A34" s="158" t="s">
        <v>158</v>
      </c>
      <c r="B34" s="156">
        <v>692</v>
      </c>
      <c r="C34" s="163"/>
      <c r="D34" s="128" t="s">
        <v>131</v>
      </c>
    </row>
    <row r="35" spans="1:4" ht="12.75">
      <c r="A35" s="150" t="s">
        <v>159</v>
      </c>
      <c r="B35" s="156">
        <v>700</v>
      </c>
      <c r="C35" s="159">
        <f>C32+C33+C34</f>
        <v>0</v>
      </c>
      <c r="D35" s="128" t="s">
        <v>131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39">
      <selection activeCell="A51" sqref="A51"/>
    </sheetView>
  </sheetViews>
  <sheetFormatPr defaultColWidth="9.00390625" defaultRowHeight="12.75"/>
  <cols>
    <col min="1" max="1" width="37.875" style="0" customWidth="1"/>
    <col min="2" max="2" width="6.375" style="0" customWidth="1"/>
    <col min="3" max="4" width="13.375" style="0" customWidth="1"/>
  </cols>
  <sheetData>
    <row r="1" spans="1:4" ht="12.75">
      <c r="A1" s="165"/>
      <c r="B1" s="165"/>
      <c r="C1" s="165"/>
      <c r="D1" s="165"/>
    </row>
    <row r="2" spans="1:4" ht="38.25">
      <c r="A2" s="166" t="s">
        <v>160</v>
      </c>
      <c r="B2" s="151" t="s">
        <v>124</v>
      </c>
      <c r="C2" s="151" t="s">
        <v>41</v>
      </c>
      <c r="D2" s="151" t="s">
        <v>44</v>
      </c>
    </row>
    <row r="3" spans="1:4" s="141" customFormat="1" ht="12.75">
      <c r="A3" s="167">
        <v>1</v>
      </c>
      <c r="B3" s="156">
        <v>2</v>
      </c>
      <c r="C3" s="128">
        <v>3</v>
      </c>
      <c r="D3" s="128">
        <v>4</v>
      </c>
    </row>
    <row r="4" spans="1:4" ht="25.5">
      <c r="A4" s="166" t="s">
        <v>161</v>
      </c>
      <c r="B4" s="156">
        <v>110</v>
      </c>
      <c r="C4" s="122">
        <f>'Звіт про фін діяльність'!C12</f>
        <v>0</v>
      </c>
      <c r="D4" s="168">
        <f>'Звіт про фін діяльність'!F12</f>
        <v>0</v>
      </c>
    </row>
    <row r="5" spans="1:4" ht="25.5">
      <c r="A5" s="166" t="s">
        <v>162</v>
      </c>
      <c r="B5" s="156">
        <v>120</v>
      </c>
      <c r="C5" s="168">
        <f>C6+C8+C7</f>
        <v>0</v>
      </c>
      <c r="D5" s="168">
        <f>D6+D8+D7</f>
        <v>0</v>
      </c>
    </row>
    <row r="6" spans="1:4" ht="12.75">
      <c r="A6" s="166" t="s">
        <v>163</v>
      </c>
      <c r="B6" s="156">
        <v>121</v>
      </c>
      <c r="C6" s="120"/>
      <c r="D6" s="168">
        <f>'Звіт про простроченість'!E53+'Звіт про простроченість'!F53</f>
        <v>0</v>
      </c>
    </row>
    <row r="7" spans="1:4" ht="12.75">
      <c r="A7" s="166" t="s">
        <v>164</v>
      </c>
      <c r="B7" s="156">
        <v>122</v>
      </c>
      <c r="C7" s="120"/>
      <c r="D7" s="168">
        <f>'Звіт про простроченість'!G53</f>
        <v>0</v>
      </c>
    </row>
    <row r="8" spans="1:4" ht="25.5">
      <c r="A8" s="166" t="s">
        <v>165</v>
      </c>
      <c r="B8" s="156">
        <v>123</v>
      </c>
      <c r="C8" s="120"/>
      <c r="D8" s="168">
        <f>'Звіт про простроченість'!H56</f>
        <v>0</v>
      </c>
    </row>
    <row r="9" spans="1:4" ht="25.5">
      <c r="A9" s="169" t="s">
        <v>166</v>
      </c>
      <c r="B9" s="156">
        <v>124</v>
      </c>
      <c r="C9" s="120"/>
      <c r="D9" s="170"/>
    </row>
    <row r="10" spans="1:4" ht="25.5">
      <c r="A10" s="166" t="s">
        <v>167</v>
      </c>
      <c r="B10" s="156">
        <v>125</v>
      </c>
      <c r="C10" s="120"/>
      <c r="D10" s="120"/>
    </row>
    <row r="11" spans="1:4" ht="12.75">
      <c r="A11" s="166" t="s">
        <v>168</v>
      </c>
      <c r="B11" s="156">
        <v>130</v>
      </c>
      <c r="C11" s="122">
        <f>C4-C10</f>
        <v>0</v>
      </c>
      <c r="D11" s="122">
        <f>D4-D10</f>
        <v>0</v>
      </c>
    </row>
    <row r="12" spans="1:4" ht="25.5">
      <c r="A12" s="166" t="s">
        <v>169</v>
      </c>
      <c r="B12" s="156">
        <v>140</v>
      </c>
      <c r="C12" s="171"/>
      <c r="D12" s="171"/>
    </row>
    <row r="13" spans="1:4" ht="25.5">
      <c r="A13" s="166" t="s">
        <v>170</v>
      </c>
      <c r="B13" s="156">
        <v>150</v>
      </c>
      <c r="C13" s="171"/>
      <c r="D13" s="171"/>
    </row>
    <row r="14" spans="1:4" ht="12.75">
      <c r="A14" s="166" t="s">
        <v>171</v>
      </c>
      <c r="B14" s="156">
        <v>160</v>
      </c>
      <c r="C14" s="171"/>
      <c r="D14" s="171"/>
    </row>
    <row r="15" spans="1:4" ht="12.75">
      <c r="A15" s="166" t="s">
        <v>172</v>
      </c>
      <c r="B15" s="156">
        <v>180</v>
      </c>
      <c r="C15" s="122">
        <f>SUM(C11:C14)</f>
        <v>0</v>
      </c>
      <c r="D15" s="122">
        <f>SUM(D11:D14)</f>
        <v>0</v>
      </c>
    </row>
    <row r="16" spans="1:4" ht="12.75">
      <c r="A16" s="166" t="s">
        <v>173</v>
      </c>
      <c r="B16" s="156">
        <v>210</v>
      </c>
      <c r="C16" s="120"/>
      <c r="D16" s="120"/>
    </row>
    <row r="17" spans="1:4" ht="25.5">
      <c r="A17" s="166" t="s">
        <v>174</v>
      </c>
      <c r="B17" s="156">
        <v>230</v>
      </c>
      <c r="C17" s="120"/>
      <c r="D17" s="120"/>
    </row>
    <row r="18" spans="1:4" ht="12.75">
      <c r="A18" s="166" t="s">
        <v>175</v>
      </c>
      <c r="B18" s="156">
        <v>240</v>
      </c>
      <c r="C18" s="120"/>
      <c r="D18" s="120"/>
    </row>
    <row r="19" spans="1:4" ht="12.75">
      <c r="A19" s="166" t="s">
        <v>176</v>
      </c>
      <c r="B19" s="156">
        <v>250</v>
      </c>
      <c r="C19" s="120"/>
      <c r="D19" s="120"/>
    </row>
    <row r="20" spans="1:4" ht="12.75">
      <c r="A20" s="166" t="s">
        <v>177</v>
      </c>
      <c r="B20" s="156">
        <v>260</v>
      </c>
      <c r="C20" s="122">
        <f>'Звіт про фін діяльність'!C16</f>
        <v>0</v>
      </c>
      <c r="D20" s="168">
        <f>'Звіт про фін діяльність'!F16</f>
        <v>0</v>
      </c>
    </row>
    <row r="21" spans="1:4" ht="25.5">
      <c r="A21" s="166" t="s">
        <v>178</v>
      </c>
      <c r="B21" s="156">
        <v>280</v>
      </c>
      <c r="C21" s="122">
        <f>SUM(C16:C20)</f>
        <v>0</v>
      </c>
      <c r="D21" s="122">
        <f>SUM(D16:D20)</f>
        <v>0</v>
      </c>
    </row>
    <row r="22" spans="1:4" ht="12.75">
      <c r="A22" s="166" t="s">
        <v>179</v>
      </c>
      <c r="B22" s="156">
        <v>290</v>
      </c>
      <c r="C22" s="122">
        <f>C15+C21</f>
        <v>0</v>
      </c>
      <c r="D22" s="122">
        <f>D15+D21</f>
        <v>0</v>
      </c>
    </row>
    <row r="23" spans="1:4" ht="38.25">
      <c r="A23" s="172" t="s">
        <v>180</v>
      </c>
      <c r="B23" s="151" t="s">
        <v>124</v>
      </c>
      <c r="C23" s="151" t="s">
        <v>41</v>
      </c>
      <c r="D23" s="151" t="s">
        <v>44</v>
      </c>
    </row>
    <row r="24" spans="1:4" s="176" customFormat="1" ht="12.75">
      <c r="A24" s="173">
        <v>1</v>
      </c>
      <c r="B24" s="174">
        <v>2</v>
      </c>
      <c r="C24" s="175">
        <v>3</v>
      </c>
      <c r="D24" s="175">
        <v>4</v>
      </c>
    </row>
    <row r="25" spans="1:4" ht="12.75">
      <c r="A25" s="166" t="s">
        <v>181</v>
      </c>
      <c r="B25" s="156">
        <v>310</v>
      </c>
      <c r="C25" s="122">
        <f>SUM(C26:C27)</f>
        <v>0</v>
      </c>
      <c r="D25" s="122">
        <f>SUM(D26:D27)</f>
        <v>0</v>
      </c>
    </row>
    <row r="26" spans="1:4" ht="12.75">
      <c r="A26" s="166" t="s">
        <v>182</v>
      </c>
      <c r="B26" s="156">
        <v>311</v>
      </c>
      <c r="C26" s="122">
        <f>'Звіт про фін діяльність'!C26+'Звіт про фін діяльність'!C27+'Звіт про фін діяльність'!C28+'Звіт про фін діяльність'!C29</f>
        <v>0</v>
      </c>
      <c r="D26" s="168">
        <f>'Звіт про фін діяльність'!F26+'Звіт про фін діяльність'!F27+'Звіт про фін діяльність'!F28+'Звіт про фін діяльність'!F29</f>
        <v>0</v>
      </c>
    </row>
    <row r="27" spans="1:4" ht="12.75">
      <c r="A27" s="166" t="s">
        <v>183</v>
      </c>
      <c r="B27" s="156">
        <v>315</v>
      </c>
      <c r="C27" s="122">
        <f>'Звіт про фін діяльність'!C23+'Звіт про фін діяльність'!C24</f>
        <v>0</v>
      </c>
      <c r="D27" s="168">
        <f>'Звіт про фін діяльність'!F23+'Звіт про фін діяльність'!F24</f>
        <v>0</v>
      </c>
    </row>
    <row r="28" spans="1:4" ht="12.75">
      <c r="A28" s="166" t="s">
        <v>184</v>
      </c>
      <c r="B28" s="156">
        <v>320</v>
      </c>
      <c r="C28" s="120"/>
      <c r="D28" s="120"/>
    </row>
    <row r="29" spans="1:4" ht="25.5">
      <c r="A29" s="166" t="s">
        <v>185</v>
      </c>
      <c r="B29" s="156">
        <v>330</v>
      </c>
      <c r="C29" s="120"/>
      <c r="D29" s="120"/>
    </row>
    <row r="30" spans="1:4" ht="25.5">
      <c r="A30" s="166" t="s">
        <v>186</v>
      </c>
      <c r="B30" s="177">
        <v>340</v>
      </c>
      <c r="C30" s="178">
        <f>C25+C28+C29</f>
        <v>0</v>
      </c>
      <c r="D30" s="178">
        <f>D25+D28+D29</f>
        <v>0</v>
      </c>
    </row>
    <row r="31" spans="1:4" ht="25.5">
      <c r="A31" s="142" t="s">
        <v>71</v>
      </c>
      <c r="B31" s="177">
        <v>345</v>
      </c>
      <c r="C31" s="178">
        <f>'Звіт про фін діяльність'!C25</f>
        <v>0</v>
      </c>
      <c r="D31" s="178">
        <f>'Звіт про фін діяльність'!F25</f>
        <v>0</v>
      </c>
    </row>
    <row r="32" spans="1:4" ht="25.5">
      <c r="A32" s="166" t="s">
        <v>187</v>
      </c>
      <c r="B32" s="156">
        <v>350</v>
      </c>
      <c r="C32" s="120"/>
      <c r="D32" s="120"/>
    </row>
    <row r="33" spans="1:4" ht="25.5">
      <c r="A33" s="166" t="s">
        <v>188</v>
      </c>
      <c r="B33" s="156">
        <v>360</v>
      </c>
      <c r="C33" s="120"/>
      <c r="D33" s="120"/>
    </row>
    <row r="34" spans="1:4" ht="12.75">
      <c r="A34" s="166" t="s">
        <v>189</v>
      </c>
      <c r="B34" s="156">
        <v>365</v>
      </c>
      <c r="C34" s="120"/>
      <c r="D34" s="120"/>
    </row>
    <row r="35" spans="1:4" ht="25.5">
      <c r="A35" s="166" t="s">
        <v>190</v>
      </c>
      <c r="B35" s="156">
        <v>370</v>
      </c>
      <c r="C35" s="120"/>
      <c r="D35" s="120"/>
    </row>
    <row r="36" spans="1:4" ht="25.5">
      <c r="A36" s="166" t="s">
        <v>191</v>
      </c>
      <c r="B36" s="156">
        <v>380</v>
      </c>
      <c r="C36" s="122">
        <f>SUM(C31:C35)-C34</f>
        <v>0</v>
      </c>
      <c r="D36" s="122">
        <f>SUM(D31:D35)-D34</f>
        <v>0</v>
      </c>
    </row>
    <row r="37" spans="1:4" ht="12.75">
      <c r="A37" s="166" t="s">
        <v>192</v>
      </c>
      <c r="B37" s="156">
        <v>390</v>
      </c>
      <c r="C37" s="122">
        <f>C30+C36</f>
        <v>0</v>
      </c>
      <c r="D37" s="122">
        <f>D30+D36</f>
        <v>0</v>
      </c>
    </row>
    <row r="38" spans="1:4" ht="38.25">
      <c r="A38" s="166" t="s">
        <v>193</v>
      </c>
      <c r="B38" s="151" t="s">
        <v>124</v>
      </c>
      <c r="C38" s="151" t="s">
        <v>41</v>
      </c>
      <c r="D38" s="151" t="s">
        <v>44</v>
      </c>
    </row>
    <row r="39" spans="1:4" ht="12.75">
      <c r="A39" s="167">
        <v>1</v>
      </c>
      <c r="B39" s="156">
        <v>2</v>
      </c>
      <c r="C39" s="128">
        <v>3</v>
      </c>
      <c r="D39" s="128">
        <v>4</v>
      </c>
    </row>
    <row r="40" spans="1:4" ht="12.75">
      <c r="A40" s="166" t="s">
        <v>194</v>
      </c>
      <c r="B40" s="156">
        <v>410</v>
      </c>
      <c r="C40" s="168">
        <f>'Звіт про фін діяльність'!C22</f>
        <v>0</v>
      </c>
      <c r="D40" s="168">
        <f>'Звіт про фін діяльність'!F22</f>
        <v>0</v>
      </c>
    </row>
    <row r="41" spans="1:4" ht="12.75">
      <c r="A41" s="166" t="s">
        <v>195</v>
      </c>
      <c r="B41" s="156">
        <v>420</v>
      </c>
      <c r="C41" s="168">
        <f>'Звіт про фін діяльність'!C41</f>
        <v>0</v>
      </c>
      <c r="D41" s="168">
        <f>'Звіт про фін діяльність'!F41</f>
        <v>0</v>
      </c>
    </row>
    <row r="42" spans="1:4" ht="12.75">
      <c r="A42" s="166" t="s">
        <v>196</v>
      </c>
      <c r="B42" s="156">
        <v>440</v>
      </c>
      <c r="C42" s="168">
        <f>'Звіт про фін діяльність'!C45</f>
        <v>0</v>
      </c>
      <c r="D42" s="168">
        <f>'Звіт про фін діяльність'!F45</f>
        <v>0</v>
      </c>
    </row>
    <row r="43" spans="1:4" ht="12.75">
      <c r="A43" s="166" t="s">
        <v>197</v>
      </c>
      <c r="B43" s="156">
        <v>450</v>
      </c>
      <c r="C43" s="179"/>
      <c r="D43" s="168">
        <f>IF('Звіт про доходи та витрати'!C35&gt;0,'Звіт про доходи та витрати'!C35,0)</f>
        <v>0</v>
      </c>
    </row>
    <row r="44" spans="1:4" ht="12.75">
      <c r="A44" s="166" t="s">
        <v>198</v>
      </c>
      <c r="B44" s="156">
        <v>460</v>
      </c>
      <c r="C44" s="179"/>
      <c r="D44" s="168">
        <f>IF('Звіт про доходи та витрати'!C35&lt;0,'Звіт про доходи та витрати'!C35,0)</f>
        <v>0</v>
      </c>
    </row>
    <row r="45" spans="1:4" ht="25.5">
      <c r="A45" s="166" t="s">
        <v>199</v>
      </c>
      <c r="B45" s="156">
        <v>480</v>
      </c>
      <c r="C45" s="168">
        <f>SUM(C40:C44)</f>
        <v>0</v>
      </c>
      <c r="D45" s="168">
        <f>SUM(D40:D44)</f>
        <v>0</v>
      </c>
    </row>
    <row r="46" spans="1:4" ht="12.75">
      <c r="A46" s="166" t="s">
        <v>200</v>
      </c>
      <c r="B46" s="156">
        <v>490</v>
      </c>
      <c r="C46" s="122">
        <f>C37+C45</f>
        <v>0</v>
      </c>
      <c r="D46" s="122">
        <f>D37+D45</f>
        <v>0</v>
      </c>
    </row>
    <row r="48" spans="1:4" ht="15.75">
      <c r="A48" t="s">
        <v>201</v>
      </c>
      <c r="C48" s="180">
        <f>C22-C46</f>
        <v>0</v>
      </c>
      <c r="D48" s="180">
        <f>D22-D46</f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65"/>
  <sheetViews>
    <sheetView workbookViewId="0" topLeftCell="A60">
      <selection activeCell="C32" sqref="C32"/>
    </sheetView>
  </sheetViews>
  <sheetFormatPr defaultColWidth="9.00390625" defaultRowHeight="12.75"/>
  <cols>
    <col min="1" max="1" width="15.625" style="0" customWidth="1"/>
    <col min="2" max="2" width="29.375" style="183" customWidth="1"/>
    <col min="3" max="3" width="12.375" style="0" customWidth="1"/>
    <col min="4" max="4" width="11.125" style="0" customWidth="1"/>
  </cols>
  <sheetData>
    <row r="2" spans="1:5" ht="15.75">
      <c r="A2" s="181" t="s">
        <v>202</v>
      </c>
      <c r="B2" s="181"/>
      <c r="C2" s="181"/>
      <c r="D2" s="181"/>
      <c r="E2" s="182">
        <f>'відомість позичок МФСА'!J1</f>
        <v>0</v>
      </c>
    </row>
    <row r="3" spans="2:3" ht="12.75">
      <c r="B3" s="183" t="s">
        <v>203</v>
      </c>
      <c r="C3">
        <f>'Активи, Пасиви'!D4</f>
        <v>0</v>
      </c>
    </row>
    <row r="4" spans="2:3" ht="12.75">
      <c r="B4" s="183" t="s">
        <v>28</v>
      </c>
      <c r="C4">
        <f>'Активи, Пасиви'!D5</f>
        <v>0</v>
      </c>
    </row>
    <row r="5" spans="2:3" ht="12.75">
      <c r="B5" s="183" t="s">
        <v>204</v>
      </c>
      <c r="C5">
        <f>'Активи, Пасиви'!D6</f>
        <v>0</v>
      </c>
    </row>
    <row r="6" spans="2:3" ht="27.75" customHeight="1">
      <c r="B6" s="183" t="s">
        <v>205</v>
      </c>
      <c r="C6">
        <f>'Активи, Пасиви'!D10</f>
        <v>0</v>
      </c>
    </row>
    <row r="7" spans="2:3" ht="12.75">
      <c r="B7" s="183" t="s">
        <v>206</v>
      </c>
      <c r="C7">
        <f>'Активи, Пасиви'!D12</f>
        <v>0</v>
      </c>
    </row>
    <row r="8" spans="2:3" ht="12.75">
      <c r="B8" s="183" t="s">
        <v>207</v>
      </c>
      <c r="C8">
        <f>'Активи, Пасиви'!D13</f>
        <v>0</v>
      </c>
    </row>
    <row r="9" spans="2:3" ht="12.75">
      <c r="B9" s="183" t="s">
        <v>208</v>
      </c>
      <c r="C9">
        <f>'Активи, Пасиви'!D14</f>
        <v>0</v>
      </c>
    </row>
    <row r="10" spans="2:3" s="184" customFormat="1" ht="12.75">
      <c r="B10" s="185" t="s">
        <v>209</v>
      </c>
      <c r="C10" s="184">
        <f>C3-C6+C7+C8+C9</f>
        <v>0</v>
      </c>
    </row>
    <row r="11" spans="2:3" ht="12.75">
      <c r="B11" s="183" t="s">
        <v>210</v>
      </c>
      <c r="C11">
        <f>'Активи, Пасиви'!D16</f>
        <v>0</v>
      </c>
    </row>
    <row r="12" spans="2:3" s="184" customFormat="1" ht="12.75">
      <c r="B12" s="185" t="s">
        <v>211</v>
      </c>
      <c r="C12" s="184">
        <f>C7+10*C8+C11</f>
        <v>0</v>
      </c>
    </row>
    <row r="13" spans="2:3" ht="12.75">
      <c r="B13" s="183" t="s">
        <v>212</v>
      </c>
      <c r="C13">
        <f>'Активи, Пасиви'!D17</f>
        <v>0</v>
      </c>
    </row>
    <row r="14" spans="2:3" ht="12.75">
      <c r="B14" s="183" t="s">
        <v>213</v>
      </c>
      <c r="C14">
        <f>'Активи, Пасиви'!D18+'Активи, Пасиви'!D19+'Активи, Пасиви'!D20</f>
        <v>0</v>
      </c>
    </row>
    <row r="15" spans="2:3" s="184" customFormat="1" ht="12.75">
      <c r="B15" s="185" t="s">
        <v>214</v>
      </c>
      <c r="C15" s="184">
        <f>C10+C11+C13+C14</f>
        <v>0</v>
      </c>
    </row>
    <row r="16" spans="2:3" ht="12.75">
      <c r="B16" s="183" t="s">
        <v>215</v>
      </c>
      <c r="C16">
        <f>'Активи, Пасиви'!D41</f>
        <v>0</v>
      </c>
    </row>
    <row r="17" spans="2:3" ht="12.75">
      <c r="B17" s="183" t="s">
        <v>216</v>
      </c>
      <c r="C17">
        <f>'Активи, Пасиви'!D42</f>
        <v>0</v>
      </c>
    </row>
    <row r="18" spans="2:3" ht="25.5">
      <c r="B18" s="183" t="s">
        <v>217</v>
      </c>
      <c r="C18">
        <f>'Активи, Пасиви'!D43+'Активи, Пасиви'!D44</f>
        <v>0</v>
      </c>
    </row>
    <row r="19" spans="2:3" s="184" customFormat="1" ht="12.75">
      <c r="B19" s="185" t="s">
        <v>218</v>
      </c>
      <c r="C19" s="184">
        <f>C16+C17+C18</f>
        <v>0</v>
      </c>
    </row>
    <row r="20" spans="2:3" ht="12.75">
      <c r="B20" s="183" t="s">
        <v>219</v>
      </c>
      <c r="C20">
        <f>'Активи, Пасиви'!D40</f>
        <v>0</v>
      </c>
    </row>
    <row r="21" spans="2:3" s="184" customFormat="1" ht="12.75">
      <c r="B21" s="185" t="s">
        <v>220</v>
      </c>
      <c r="C21" s="184">
        <f>C19+C20</f>
        <v>0</v>
      </c>
    </row>
    <row r="22" spans="2:3" ht="12.75">
      <c r="B22" s="183" t="s">
        <v>221</v>
      </c>
      <c r="C22">
        <f>'Активи, Пасиви'!D25</f>
        <v>0</v>
      </c>
    </row>
    <row r="23" spans="2:3" ht="12.75">
      <c r="B23" s="183" t="s">
        <v>222</v>
      </c>
      <c r="C23">
        <f>'Активи, Пасиви'!D28</f>
        <v>0</v>
      </c>
    </row>
    <row r="24" spans="2:3" ht="12.75">
      <c r="B24" s="183" t="s">
        <v>223</v>
      </c>
      <c r="C24">
        <f>'Активи, Пасиви'!D29</f>
        <v>0</v>
      </c>
    </row>
    <row r="25" spans="2:3" s="184" customFormat="1" ht="12.75">
      <c r="B25" s="185" t="s">
        <v>224</v>
      </c>
      <c r="C25" s="184">
        <f>C22+C23+C24</f>
        <v>0</v>
      </c>
    </row>
    <row r="26" spans="2:3" ht="12.75">
      <c r="B26" s="183" t="s">
        <v>225</v>
      </c>
      <c r="C26">
        <f>'Звіт про доходи та витрати'!C12</f>
        <v>0</v>
      </c>
    </row>
    <row r="27" spans="2:3" ht="12.75">
      <c r="B27" s="183" t="s">
        <v>226</v>
      </c>
      <c r="C27">
        <f>'Звіт про доходи та витрати'!C19</f>
        <v>0</v>
      </c>
    </row>
    <row r="28" spans="2:3" ht="12.75">
      <c r="B28" s="183" t="s">
        <v>227</v>
      </c>
      <c r="C28">
        <f>'Звіт про доходи та витрати'!C24</f>
        <v>0</v>
      </c>
    </row>
    <row r="29" spans="2:3" ht="12.75">
      <c r="B29" s="183" t="s">
        <v>228</v>
      </c>
      <c r="C29">
        <f>'Звіт про доходи та витрати'!C26</f>
        <v>0</v>
      </c>
    </row>
    <row r="30" spans="2:3" ht="40.5" customHeight="1">
      <c r="B30" s="183" t="s">
        <v>229</v>
      </c>
      <c r="C30">
        <f>'Звіт про доходи та витрати'!C27</f>
        <v>0</v>
      </c>
    </row>
    <row r="31" spans="2:3" ht="40.5" customHeight="1">
      <c r="B31" s="183" t="s">
        <v>230</v>
      </c>
      <c r="C31">
        <f>'Звіт про доходи та витрати'!C28</f>
        <v>0</v>
      </c>
    </row>
    <row r="32" spans="2:3" s="184" customFormat="1" ht="12.75">
      <c r="B32" s="185" t="s">
        <v>231</v>
      </c>
      <c r="C32" s="184">
        <f>C27+C28+C29+C30+C31</f>
        <v>0</v>
      </c>
    </row>
    <row r="33" spans="1:5" ht="12.75">
      <c r="A33" s="206" t="s">
        <v>232</v>
      </c>
      <c r="B33" s="206" t="s">
        <v>233</v>
      </c>
      <c r="C33" s="206" t="s">
        <v>234</v>
      </c>
      <c r="D33" s="209">
        <f>'Звіт про простроченість'!H2</f>
        <v>0</v>
      </c>
      <c r="E33" s="210"/>
    </row>
    <row r="34" spans="1:5" s="187" customFormat="1" ht="25.5">
      <c r="A34" s="207"/>
      <c r="B34" s="208"/>
      <c r="C34" s="208"/>
      <c r="D34" s="186" t="s">
        <v>235</v>
      </c>
      <c r="E34" s="186" t="s">
        <v>236</v>
      </c>
    </row>
    <row r="35" spans="1:5" ht="15.75">
      <c r="A35" s="212" t="s">
        <v>237</v>
      </c>
      <c r="B35" s="188" t="s">
        <v>238</v>
      </c>
      <c r="C35" s="189" t="s">
        <v>239</v>
      </c>
      <c r="D35" s="190" t="e">
        <f>C18/C15</f>
        <v>#DIV/0!</v>
      </c>
      <c r="E35" s="191" t="e">
        <f>IF(D35&lt;0,-10,IF(D35=0,0,10))</f>
        <v>#DIV/0!</v>
      </c>
    </row>
    <row r="36" spans="1:5" ht="15.75">
      <c r="A36" s="212"/>
      <c r="B36" s="188" t="s">
        <v>240</v>
      </c>
      <c r="C36" s="189" t="s">
        <v>241</v>
      </c>
      <c r="D36" s="190" t="e">
        <f>C26/C32</f>
        <v>#DIV/0!</v>
      </c>
      <c r="E36" s="191" t="e">
        <f>IF(D36&lt;1,-10,IF(D36=1,0,10))</f>
        <v>#DIV/0!</v>
      </c>
    </row>
    <row r="37" spans="1:5" ht="15">
      <c r="A37" s="212" t="s">
        <v>242</v>
      </c>
      <c r="B37" s="188" t="s">
        <v>243</v>
      </c>
      <c r="C37" s="192" t="s">
        <v>244</v>
      </c>
      <c r="D37" s="190" t="e">
        <f>(C19+C6)/C15</f>
        <v>#DIV/0!</v>
      </c>
      <c r="E37" s="191" t="e">
        <f>IF(D37&lt;0,-10,IF(D37&lt;0.02,0,IF(D37&lt;0.03,1,IF(D37&lt;0.04,2,IF(D37&lt;0.05,3,IF(D37&lt;0.06,4))))))+IF(D37&lt;0.06,0,IF(D37&lt;0.07,5,IF(D37&lt;0.08,6,IF(D37&lt;0.09,7,IF(D37&lt;0.1,8,IF(D37&lt;0.11,9,10))))))</f>
        <v>#DIV/0!</v>
      </c>
    </row>
    <row r="38" spans="1:5" ht="25.5">
      <c r="A38" s="212"/>
      <c r="B38" s="188" t="s">
        <v>245</v>
      </c>
      <c r="C38" s="192" t="s">
        <v>246</v>
      </c>
      <c r="D38" s="190" t="e">
        <f>C4/(C19+C6)</f>
        <v>#DIV/0!</v>
      </c>
      <c r="E38" s="191" t="e">
        <f>IF(D38&lt;0,-10,IF(D38&lt;0.3,10,IF(D38&lt;0.35,9,IF(D38&lt;0.4,8,IF(D38&lt;0.45,7,IF(D38&lt;0.5,6))))))+IF(D38&lt;0.5,0,IF(D38&lt;0.55,5,IF(D38&lt;0.6,4,IF(D38&lt;0.7,3,IF(D38&lt;0.8,2,IF(D38&lt;1,1,0))))))</f>
        <v>#DIV/0!</v>
      </c>
    </row>
    <row r="39" spans="1:5" ht="15">
      <c r="A39" s="212"/>
      <c r="B39" s="188" t="s">
        <v>247</v>
      </c>
      <c r="C39" s="192" t="s">
        <v>248</v>
      </c>
      <c r="D39" s="190" t="e">
        <f>C21/C15</f>
        <v>#DIV/0!</v>
      </c>
      <c r="E39" s="191" t="e">
        <f>IF(D39&lt;0,-10,IF(D39&lt;0.0301,0,IF(D39&lt;0.0601,1,IF(D39&lt;0.0901,2,IF(D39&lt;0.1201,3,IF(D39&lt;0.1501,4,IF(D39&lt;0.1801,5)))))))+IF(D39&lt;0.1801,0,IF(D39&lt;0.2101,6,IF(D39&lt;0.2401,7,IF(D39&lt;0.2701,8,IF(D39&lt;0.3001,9,10)))))</f>
        <v>#DIV/0!</v>
      </c>
    </row>
    <row r="40" spans="1:5" ht="15">
      <c r="A40" s="212"/>
      <c r="B40" s="188" t="s">
        <v>249</v>
      </c>
      <c r="C40" s="192" t="s">
        <v>250</v>
      </c>
      <c r="D40" s="190" t="e">
        <f>C19/C15</f>
        <v>#DIV/0!</v>
      </c>
      <c r="E40" s="191" t="e">
        <f>IF(D40&lt;0,-10,IF(D40&lt;0.01,0,IF(D40&lt;0.02,1,IF(D40&lt;0.03,2,IF(D40&lt;0.04,3,IF(D40&lt;0.05,4,IF(D40&lt;0.06,5)))))))+IF(D40&lt;0.06,0,IF(D40&lt;0.07,6,IF(D40&lt;0.08,7,IF(D40&lt;0.09,8,IF(D40&lt;0.1,9,10)))))</f>
        <v>#DIV/0!</v>
      </c>
    </row>
    <row r="41" spans="1:5" ht="25.5">
      <c r="A41" s="212" t="s">
        <v>251</v>
      </c>
      <c r="B41" s="188" t="s">
        <v>252</v>
      </c>
      <c r="C41" s="192" t="s">
        <v>253</v>
      </c>
      <c r="D41" s="190">
        <f>IF(C25=0,1.2,C10/C25)</f>
        <v>1.2</v>
      </c>
      <c r="E41" s="191">
        <f>IF(D41&lt;0.8,0,IF(D41&lt;0.9,1,IF(D41&lt;0.95,2,IF(D41&lt;1.05,3,IF(D41&lt;1.15,4,5)))))</f>
        <v>5</v>
      </c>
    </row>
    <row r="42" spans="1:5" ht="15">
      <c r="A42" s="212"/>
      <c r="B42" s="188" t="s">
        <v>254</v>
      </c>
      <c r="C42" s="193">
        <v>0.9</v>
      </c>
      <c r="D42" s="190" t="e">
        <f>C10/C15</f>
        <v>#DIV/0!</v>
      </c>
      <c r="E42" s="191" t="e">
        <f>IF(D42&lt;0.7,0,IF(D42&lt;0.75,1,IF(D42&lt;0.8,2,IF(D42&lt;0.85,3,IF(D42&lt;0.9,4,5)))))</f>
        <v>#DIV/0!</v>
      </c>
    </row>
    <row r="43" spans="1:5" ht="15">
      <c r="A43" s="212"/>
      <c r="B43" s="188" t="s">
        <v>255</v>
      </c>
      <c r="C43" s="194" t="s">
        <v>256</v>
      </c>
      <c r="D43" s="190" t="e">
        <f>C13/C15</f>
        <v>#DIV/0!</v>
      </c>
      <c r="E43" s="191" t="e">
        <f>IF(D43&gt;0.1,0,IF(D43&gt;0.06,3,IF(D43&gt;0.05,4,IF(D43&gt;0.0299,5,IF(D43&gt;0.0199,4,IF(D43&gt;0.0099,2,1))))))</f>
        <v>#DIV/0!</v>
      </c>
    </row>
    <row r="44" spans="1:5" ht="15">
      <c r="A44" s="212"/>
      <c r="B44" s="188" t="s">
        <v>257</v>
      </c>
      <c r="C44" s="193">
        <v>0.85</v>
      </c>
      <c r="D44" s="190" t="e">
        <f>C3/C15</f>
        <v>#DIV/0!</v>
      </c>
      <c r="E44" s="191" t="e">
        <f>IF(D44&lt;0.4,-10,IF(OR(D44&lt;0.6001,D44&gt;0.98),0,IF(D44&lt;0.6501,1,IF(D44&lt;0.7001,2,IF(D44&lt;0.7501,3,IF(D44&lt;0.8001,4,IF(D44&lt;0.8501,5,4)))))))</f>
        <v>#DIV/0!</v>
      </c>
    </row>
    <row r="45" spans="1:5" ht="15">
      <c r="A45" s="212"/>
      <c r="B45" s="188" t="s">
        <v>258</v>
      </c>
      <c r="C45" s="193">
        <v>0.85</v>
      </c>
      <c r="D45" s="190" t="e">
        <f>(C3-C6)/C15</f>
        <v>#DIV/0!</v>
      </c>
      <c r="E45" s="191" t="e">
        <f>IF(D45&lt;0.4,-10,IF(D45&lt;0.6001,0,IF(D45&lt;0.6501,1,IF(D45&lt;0.7001,2,IF(D45&lt;0.7501,3,IF(D45&lt;0.8001,4,IF(D45&lt;0.8501,5,4)))))))</f>
        <v>#DIV/0!</v>
      </c>
    </row>
    <row r="46" spans="1:5" ht="15">
      <c r="A46" s="212" t="s">
        <v>259</v>
      </c>
      <c r="B46" s="188" t="s">
        <v>260</v>
      </c>
      <c r="C46" s="192" t="s">
        <v>261</v>
      </c>
      <c r="D46" s="190" t="e">
        <f>(C3-C4)/C15</f>
        <v>#DIV/0!</v>
      </c>
      <c r="E46" s="191" t="e">
        <f>IF(D46&lt;0.4,-10,IF(D46&lt;0.5001,0,IF(D46&lt;0.7001,1,IF(D46&lt;0.8001,2,3))))</f>
        <v>#DIV/0!</v>
      </c>
    </row>
    <row r="47" spans="1:5" ht="15">
      <c r="A47" s="212"/>
      <c r="B47" s="188" t="s">
        <v>262</v>
      </c>
      <c r="C47" s="192" t="s">
        <v>263</v>
      </c>
      <c r="D47" s="190" t="e">
        <f>C4/C3</f>
        <v>#DIV/0!</v>
      </c>
      <c r="E47" s="191" t="e">
        <f>IF(D47&gt;0.1,0,IF(D47&gt;0.06499,1,IF(D47&gt;0.03999,2,3)))</f>
        <v>#DIV/0!</v>
      </c>
    </row>
    <row r="48" spans="1:5" ht="15">
      <c r="A48" s="213"/>
      <c r="B48" s="188" t="s">
        <v>264</v>
      </c>
      <c r="C48" s="192" t="s">
        <v>265</v>
      </c>
      <c r="D48" s="190" t="e">
        <f>(C4-C6)/C15</f>
        <v>#DIV/0!</v>
      </c>
      <c r="E48" s="191" t="e">
        <f>IF(D48&gt;0.085,0,IF(D48&gt;0.06,1,IF(D48&gt;0.05,2,IF(D48&gt;0.03501,3,4))))</f>
        <v>#DIV/0!</v>
      </c>
    </row>
    <row r="49" spans="1:5" ht="15">
      <c r="A49" s="115" t="s">
        <v>266</v>
      </c>
      <c r="B49" s="188" t="s">
        <v>267</v>
      </c>
      <c r="C49" s="193">
        <v>0.1</v>
      </c>
      <c r="D49" s="190" t="e">
        <f>C12/C15</f>
        <v>#DIV/0!</v>
      </c>
      <c r="E49" s="191" t="e">
        <f>IF(D49&lt;0.05,0,IF(D49&lt;0.06,1,IF(D49&lt;0.07,2,IF(D49&lt;0.08,3,IF(D49&lt;0.09,4,IF(D49&lt;0.13,5,IF(D49&lt;0.2,4,3)))))))</f>
        <v>#DIV/0!</v>
      </c>
    </row>
    <row r="50" spans="1:5" ht="18">
      <c r="A50" s="191"/>
      <c r="B50" s="189" t="s">
        <v>268</v>
      </c>
      <c r="C50" s="188"/>
      <c r="D50" s="188"/>
      <c r="E50" s="195" t="e">
        <f>SUM(E35:E49)</f>
        <v>#DIV/0!</v>
      </c>
    </row>
    <row r="51" spans="2:3" ht="25.5">
      <c r="B51" s="196" t="s">
        <v>269</v>
      </c>
      <c r="C51" s="197" t="e">
        <f>C5/C3</f>
        <v>#DIV/0!</v>
      </c>
    </row>
    <row r="52" spans="2:3" ht="25.5">
      <c r="B52" s="196" t="s">
        <v>270</v>
      </c>
      <c r="C52" s="197" t="e">
        <f>C26/C32</f>
        <v>#DIV/0!</v>
      </c>
    </row>
    <row r="53" spans="2:3" ht="25.5">
      <c r="B53" s="196" t="s">
        <v>271</v>
      </c>
      <c r="C53" s="197">
        <f>IF(C4=0,1,(C6+C19)/C4)</f>
        <v>1</v>
      </c>
    </row>
    <row r="54" spans="2:3" ht="12.75">
      <c r="B54" s="196" t="s">
        <v>272</v>
      </c>
      <c r="C54" s="197" t="e">
        <f>(C12)/C15</f>
        <v>#DIV/0!</v>
      </c>
    </row>
    <row r="55" spans="2:3" ht="25.5">
      <c r="B55" s="196" t="s">
        <v>273</v>
      </c>
      <c r="C55" s="197">
        <f>IF(C25=0,1.2,C10/C25)</f>
        <v>1.2</v>
      </c>
    </row>
    <row r="56" spans="2:4" ht="12.75">
      <c r="B56" s="211" t="s">
        <v>274</v>
      </c>
      <c r="C56" s="211"/>
      <c r="D56" s="211"/>
    </row>
    <row r="57" spans="2:4" ht="26.25" thickBot="1">
      <c r="B57" s="198" t="s">
        <v>275</v>
      </c>
      <c r="C57" s="199" t="s">
        <v>276</v>
      </c>
      <c r="D57" s="198" t="s">
        <v>235</v>
      </c>
    </row>
    <row r="58" spans="2:4" ht="13.5" thickTop="1">
      <c r="B58" s="200" t="s">
        <v>277</v>
      </c>
      <c r="C58" s="201"/>
      <c r="D58" s="202"/>
    </row>
    <row r="59" spans="2:4" ht="12.75">
      <c r="B59" s="200" t="s">
        <v>278</v>
      </c>
      <c r="C59" s="201" t="s">
        <v>279</v>
      </c>
      <c r="D59" s="203" t="e">
        <f>C51</f>
        <v>#DIV/0!</v>
      </c>
    </row>
    <row r="60" spans="2:4" ht="25.5">
      <c r="B60" s="200" t="s">
        <v>280</v>
      </c>
      <c r="C60" s="201" t="s">
        <v>281</v>
      </c>
      <c r="D60" s="203" t="e">
        <f>C52</f>
        <v>#DIV/0!</v>
      </c>
    </row>
    <row r="61" spans="2:4" ht="12.75">
      <c r="B61" s="200" t="s">
        <v>282</v>
      </c>
      <c r="C61" s="201" t="s">
        <v>281</v>
      </c>
      <c r="D61" s="203">
        <f>C53</f>
        <v>1</v>
      </c>
    </row>
    <row r="62" spans="2:4" ht="12.75">
      <c r="B62" s="200" t="s">
        <v>283</v>
      </c>
      <c r="C62" s="201" t="s">
        <v>250</v>
      </c>
      <c r="D62" s="203" t="e">
        <f>C54</f>
        <v>#DIV/0!</v>
      </c>
    </row>
    <row r="63" spans="2:4" ht="25.5">
      <c r="B63" s="200" t="s">
        <v>284</v>
      </c>
      <c r="C63" s="201" t="s">
        <v>285</v>
      </c>
      <c r="D63" s="203">
        <f>C55</f>
        <v>1.2</v>
      </c>
    </row>
    <row r="64" spans="2:4" ht="25.5">
      <c r="B64" s="200" t="s">
        <v>286</v>
      </c>
      <c r="C64" s="201" t="s">
        <v>287</v>
      </c>
      <c r="D64" s="204" t="e">
        <f>'Звіт про фін діяльність'!F59/'Звіт про фін діяльність'!F12</f>
        <v>#DIV/0!</v>
      </c>
    </row>
    <row r="65" spans="2:4" ht="38.25">
      <c r="B65" s="200" t="s">
        <v>288</v>
      </c>
      <c r="C65" s="201" t="s">
        <v>289</v>
      </c>
      <c r="D65" s="205">
        <f>IF('Активи, Пасиви'!D5=0,0,('Звіт про фін діяльність'!F61*'Звіт про фін діяльність'!F12)/('Активи, Пасиви'!D5*'Звіт про фін діяльність'!F59))</f>
        <v>0</v>
      </c>
    </row>
  </sheetData>
  <mergeCells count="9">
    <mergeCell ref="B56:D56"/>
    <mergeCell ref="A35:A36"/>
    <mergeCell ref="A37:A40"/>
    <mergeCell ref="A41:A45"/>
    <mergeCell ref="A46:A48"/>
    <mergeCell ref="A33:A34"/>
    <mergeCell ref="B33:B34"/>
    <mergeCell ref="C33:C34"/>
    <mergeCell ref="D33:E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Катя</cp:lastModifiedBy>
  <dcterms:created xsi:type="dcterms:W3CDTF">2002-03-18T11:51:41Z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